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15015" windowHeight="8145" firstSheet="2" activeTab="2"/>
  </bookViews>
  <sheets>
    <sheet name="AWP-2009 (Rev-00)" sheetId="1" r:id="rId1"/>
    <sheet name="AWP-2009 (Rev-01)" sheetId="2" r:id="rId2"/>
    <sheet name="AWP-2009 (Rev-03) (21.07.09)" sheetId="3" r:id="rId3"/>
    <sheet name="AWP-2009 (Rev-02) (2)" sheetId="4" r:id="rId4"/>
    <sheet name="AWP-2009 (Rev-02)" sheetId="5" r:id="rId5"/>
    <sheet name="Activity Sheet" sheetId="6" r:id="rId6"/>
  </sheets>
  <definedNames>
    <definedName name="ARAST" localSheetId="1">'AWP-2009 (Rev-01)'!$R$38:$V$42</definedName>
    <definedName name="ARAST" localSheetId="4">'AWP-2009 (Rev-02)'!$R$39:$V$43</definedName>
    <definedName name="ARAST" localSheetId="3">'AWP-2009 (Rev-02) (2)'!$R$39:$V$43</definedName>
    <definedName name="ARAST" localSheetId="2">'AWP-2009 (Rev-03) (21.07.09)'!$R$39:$V$43</definedName>
    <definedName name="ARAST">#REF!</definedName>
    <definedName name="_xlnm.Print_Area" localSheetId="5">'Activity Sheet'!$A$1:$AM$69</definedName>
    <definedName name="_xlnm.Print_Area" localSheetId="0">'AWP-2009 (Rev-00)'!$A$1:$AM$61</definedName>
    <definedName name="_xlnm.Print_Area" localSheetId="1">'AWP-2009 (Rev-01)'!$A$1:$AO$189</definedName>
    <definedName name="_xlnm.Print_Area" localSheetId="4">'AWP-2009 (Rev-02)'!$A$1:$AN$90</definedName>
    <definedName name="_xlnm.Print_Area" localSheetId="3">'AWP-2009 (Rev-02) (2)'!$A$91:$U$184</definedName>
    <definedName name="_xlnm.Print_Titles" localSheetId="5">'Activity Sheet'!$A:$AM,'Activity Sheet'!$1:$1</definedName>
    <definedName name="_xlnm.Print_Titles" localSheetId="0">'AWP-2009 (Rev-00)'!$A:$AM,'AWP-2009 (Rev-00)'!$1:$1</definedName>
    <definedName name="_xlnm.Print_Titles" localSheetId="1">'AWP-2009 (Rev-01)'!$A:$AM,'AWP-2009 (Rev-01)'!$88:$88</definedName>
    <definedName name="_xlnm.Print_Titles" localSheetId="4">'AWP-2009 (Rev-02)'!$A:$AM,'AWP-2009 (Rev-02)'!$1:$1</definedName>
    <definedName name="_xlnm.Print_Titles" localSheetId="3">'AWP-2009 (Rev-02) (2)'!$A:$AM,'AWP-2009 (Rev-02) (2)'!$91:$91</definedName>
    <definedName name="_xlnm.Print_Titles" localSheetId="2">'AWP-2009 (Rev-03) (21.07.09)'!$A:$AM,'AWP-2009 (Rev-03) (21.07.09)'!$1:$1</definedName>
  </definedNames>
  <calcPr fullCalcOnLoad="1"/>
</workbook>
</file>

<file path=xl/comments2.xml><?xml version="1.0" encoding="utf-8"?>
<comments xmlns="http://schemas.openxmlformats.org/spreadsheetml/2006/main">
  <authors>
    <author>Hp</author>
  </authors>
  <commentList>
    <comment ref="R42" authorId="0">
      <text>
        <r>
          <rPr>
            <b/>
            <sz val="9"/>
            <rFont val="Tahoma"/>
            <family val="2"/>
          </rPr>
          <t>Hp:</t>
        </r>
        <r>
          <rPr>
            <sz val="9"/>
            <rFont val="Tahoma"/>
            <family val="2"/>
          </rPr>
          <t xml:space="preserve">
2nd ARAST/10th SARAST Meeting, Bangkok-Thailand</t>
        </r>
      </text>
    </comment>
    <comment ref="AC76" authorId="0">
      <text>
        <r>
          <rPr>
            <b/>
            <sz val="9"/>
            <rFont val="Tahoma"/>
            <family val="2"/>
          </rPr>
          <t>Hp:</t>
        </r>
        <r>
          <rPr>
            <sz val="9"/>
            <rFont val="Tahoma"/>
            <family val="2"/>
          </rPr>
          <t xml:space="preserve">
19TH SCM - Colombo</t>
        </r>
      </text>
    </comment>
    <comment ref="R70" authorId="0">
      <text>
        <r>
          <rPr>
            <b/>
            <sz val="9"/>
            <rFont val="Tahoma"/>
            <family val="2"/>
          </rPr>
          <t>Hp:</t>
        </r>
        <r>
          <rPr>
            <sz val="9"/>
            <rFont val="Tahoma"/>
            <family val="2"/>
          </rPr>
          <t xml:space="preserve">
46th DGCA Conference - Japan</t>
        </r>
      </text>
    </comment>
    <comment ref="V33" authorId="0">
      <text>
        <r>
          <rPr>
            <b/>
            <sz val="9"/>
            <rFont val="Tahoma"/>
            <family val="2"/>
          </rPr>
          <t>Hp:</t>
        </r>
        <r>
          <rPr>
            <sz val="9"/>
            <rFont val="Tahoma"/>
            <family val="2"/>
          </rPr>
          <t xml:space="preserve">
NAST-Nepal with Regional Experts in Attendance,as decided by 18th SCM</t>
        </r>
      </text>
    </comment>
    <comment ref="O31" authorId="0">
      <text>
        <r>
          <rPr>
            <b/>
            <sz val="9"/>
            <rFont val="Tahoma"/>
            <family val="2"/>
          </rPr>
          <t>Hp:</t>
        </r>
        <r>
          <rPr>
            <sz val="9"/>
            <rFont val="Tahoma"/>
            <family val="2"/>
          </rPr>
          <t xml:space="preserve">
IUSOAP Audit of Nepal 
05-15 May 09</t>
        </r>
      </text>
    </comment>
    <comment ref="AC31" authorId="0">
      <text>
        <r>
          <rPr>
            <b/>
            <sz val="9"/>
            <rFont val="Tahoma"/>
            <family val="2"/>
          </rPr>
          <t>Hp:</t>
        </r>
        <r>
          <rPr>
            <sz val="9"/>
            <rFont val="Tahoma"/>
            <family val="2"/>
          </rPr>
          <t xml:space="preserve">
IUSOAP Audit of Bangladesh
18-27 May 09</t>
        </r>
      </text>
    </comment>
    <comment ref="O39" authorId="0">
      <text>
        <r>
          <rPr>
            <b/>
            <sz val="9"/>
            <rFont val="Tahoma"/>
            <family val="2"/>
          </rPr>
          <t>Hp:</t>
        </r>
        <r>
          <rPr>
            <sz val="9"/>
            <rFont val="Tahoma"/>
            <family val="2"/>
          </rPr>
          <t xml:space="preserve">
NAST-India meeting with Regional Experts in attendance as decided by the 18th SCM</t>
        </r>
      </text>
    </comment>
    <comment ref="M46" authorId="0">
      <text>
        <r>
          <rPr>
            <b/>
            <sz val="9"/>
            <rFont val="Tahoma"/>
            <family val="2"/>
          </rPr>
          <t>Hp:</t>
        </r>
        <r>
          <rPr>
            <sz val="9"/>
            <rFont val="Tahoma"/>
            <family val="2"/>
          </rPr>
          <t xml:space="preserve">
NAST-Sri Lanka meeting with Regional Experts in attendance as decided by the 18th SCM</t>
        </r>
      </text>
    </comment>
    <comment ref="AI45" authorId="0">
      <text>
        <r>
          <rPr>
            <b/>
            <sz val="9"/>
            <rFont val="Tahoma"/>
            <family val="2"/>
          </rPr>
          <t>Hp:</t>
        </r>
        <r>
          <rPr>
            <sz val="9"/>
            <rFont val="Tahoma"/>
            <family val="2"/>
          </rPr>
          <t xml:space="preserve">
NAST-Maldives with Regional Experts in attendace as decided by the 18th SCM</t>
        </r>
      </text>
    </comment>
    <comment ref="U50" authorId="0">
      <text>
        <r>
          <rPr>
            <b/>
            <sz val="9"/>
            <rFont val="Tahoma"/>
            <family val="2"/>
          </rPr>
          <t>Hp:</t>
        </r>
        <r>
          <rPr>
            <sz val="9"/>
            <rFont val="Tahoma"/>
            <family val="2"/>
          </rPr>
          <t xml:space="preserve">
NAST-Pakistan with Regional Experts in attendance as agreed by the 18th SCM</t>
        </r>
      </text>
    </comment>
    <comment ref="M67" authorId="0">
      <text>
        <r>
          <rPr>
            <b/>
            <sz val="9"/>
            <rFont val="Tahoma"/>
            <family val="2"/>
          </rPr>
          <t>Hp:</t>
        </r>
        <r>
          <rPr>
            <sz val="9"/>
            <rFont val="Tahoma"/>
            <family val="2"/>
          </rPr>
          <t xml:space="preserve">
IUSOAP Audit of Sri Lanka
05-16 October 09</t>
        </r>
      </text>
    </comment>
    <comment ref="AA72" authorId="0">
      <text>
        <r>
          <rPr>
            <b/>
            <sz val="9"/>
            <rFont val="Tahoma"/>
            <family val="2"/>
          </rPr>
          <t>Hp:</t>
        </r>
        <r>
          <rPr>
            <sz val="9"/>
            <rFont val="Tahoma"/>
            <family val="2"/>
          </rPr>
          <t xml:space="preserve">
19th SCM 
Colombo, Sri Lanka as agreed by the 18th SCM</t>
        </r>
      </text>
    </comment>
    <comment ref="G68" authorId="0">
      <text>
        <r>
          <rPr>
            <sz val="9"/>
            <rFont val="Tahoma"/>
            <family val="2"/>
          </rPr>
          <t>Hp:
Meeting of Civil Aviation Ministers</t>
        </r>
        <r>
          <rPr>
            <b/>
            <sz val="9"/>
            <rFont val="Tahoma"/>
            <family val="0"/>
          </rPr>
          <t xml:space="preserve"> / </t>
        </r>
        <r>
          <rPr>
            <sz val="9"/>
            <rFont val="Tahoma"/>
            <family val="2"/>
          </rPr>
          <t>Secretaries
01-02 Oct 09</t>
        </r>
      </text>
    </comment>
    <comment ref="O60" authorId="0">
      <text>
        <r>
          <rPr>
            <b/>
            <sz val="9"/>
            <rFont val="Tahoma"/>
            <family val="2"/>
          </rPr>
          <t>Hp:</t>
        </r>
        <r>
          <rPr>
            <sz val="9"/>
            <rFont val="Tahoma"/>
            <family val="2"/>
          </rPr>
          <t xml:space="preserve">
NAST-Bhutan meeting 
11 Sep 09 as decided at the 18th SCM</t>
        </r>
      </text>
    </comment>
    <comment ref="K62" authorId="0">
      <text>
        <r>
          <rPr>
            <b/>
            <sz val="9"/>
            <rFont val="Tahoma"/>
            <family val="2"/>
          </rPr>
          <t>Hp:</t>
        </r>
        <r>
          <rPr>
            <sz val="9"/>
            <rFont val="Tahoma"/>
            <family val="2"/>
          </rPr>
          <t xml:space="preserve">
3rd meeting of National Coordinators (06-08 Sep 09, Kathmandu, Nepl)</t>
        </r>
      </text>
    </comment>
    <comment ref="H64" authorId="0">
      <text>
        <r>
          <rPr>
            <b/>
            <sz val="9"/>
            <rFont val="Tahoma"/>
            <family val="2"/>
          </rPr>
          <t>Hp:</t>
        </r>
        <r>
          <rPr>
            <sz val="9"/>
            <rFont val="Tahoma"/>
            <family val="2"/>
          </rPr>
          <t xml:space="preserve">
1st Meeting Civil Aviation Medical Experts' Panel</t>
        </r>
      </text>
    </comment>
    <comment ref="N54" authorId="0">
      <text>
        <r>
          <rPr>
            <b/>
            <sz val="9"/>
            <rFont val="Tahoma"/>
            <family val="2"/>
          </rPr>
          <t>Hp:</t>
        </r>
        <r>
          <rPr>
            <sz val="9"/>
            <rFont val="Tahoma"/>
            <family val="2"/>
          </rPr>
          <t xml:space="preserve">
Chief of Civil Aviation Training Centres Meeting,
06-07 August 09</t>
        </r>
      </text>
    </comment>
  </commentList>
</comments>
</file>

<file path=xl/comments3.xml><?xml version="1.0" encoding="utf-8"?>
<comments xmlns="http://schemas.openxmlformats.org/spreadsheetml/2006/main">
  <authors>
    <author>Hp</author>
  </authors>
  <commentList>
    <comment ref="S12" authorId="0">
      <text>
        <r>
          <rPr>
            <b/>
            <sz val="9"/>
            <rFont val="Tahoma"/>
            <family val="2"/>
          </rPr>
          <t>Hp:</t>
        </r>
        <r>
          <rPr>
            <sz val="9"/>
            <rFont val="Tahoma"/>
            <family val="2"/>
          </rPr>
          <t xml:space="preserve">
18th SCM
17-19 Feb 09
Bangkok, Thailand</t>
        </r>
      </text>
    </comment>
    <comment ref="O32" authorId="0">
      <text>
        <r>
          <rPr>
            <b/>
            <sz val="9"/>
            <rFont val="Tahoma"/>
            <family val="2"/>
          </rPr>
          <t>Hp:</t>
        </r>
        <r>
          <rPr>
            <sz val="9"/>
            <rFont val="Tahoma"/>
            <family val="2"/>
          </rPr>
          <t xml:space="preserve">
IUSOAP Audit of Nepal 
05-15 May 09</t>
        </r>
      </text>
    </comment>
    <comment ref="AC32" authorId="0">
      <text>
        <r>
          <rPr>
            <b/>
            <sz val="9"/>
            <rFont val="Tahoma"/>
            <family val="2"/>
          </rPr>
          <t>Hp:</t>
        </r>
        <r>
          <rPr>
            <sz val="9"/>
            <rFont val="Tahoma"/>
            <family val="2"/>
          </rPr>
          <t xml:space="preserve">
IUSOAP Audit of Bangladesh
18-27 May 09</t>
        </r>
      </text>
    </comment>
    <comment ref="V34" authorId="0">
      <text>
        <r>
          <rPr>
            <b/>
            <sz val="9"/>
            <rFont val="Tahoma"/>
            <family val="2"/>
          </rPr>
          <t>Hp:</t>
        </r>
        <r>
          <rPr>
            <sz val="9"/>
            <rFont val="Tahoma"/>
            <family val="2"/>
          </rPr>
          <t xml:space="preserve">
NAST-Nepal with Regional Experts in Attendance,as decided by 18th SCM</t>
        </r>
      </text>
    </comment>
    <comment ref="AI34" authorId="0">
      <text>
        <r>
          <rPr>
            <b/>
            <sz val="9"/>
            <rFont val="Tahoma"/>
            <family val="2"/>
          </rPr>
          <t>Hp:</t>
        </r>
        <r>
          <rPr>
            <sz val="9"/>
            <rFont val="Tahoma"/>
            <family val="2"/>
          </rPr>
          <t xml:space="preserve">
NAST-Bangladesh as decided by the 18th SCM</t>
        </r>
      </text>
    </comment>
    <comment ref="N39" authorId="0">
      <text>
        <r>
          <rPr>
            <b/>
            <sz val="9"/>
            <rFont val="Tahoma"/>
            <family val="2"/>
          </rPr>
          <t>Hp:</t>
        </r>
        <r>
          <rPr>
            <sz val="9"/>
            <rFont val="Tahoma"/>
            <family val="2"/>
          </rPr>
          <t xml:space="preserve">
NAST-Pakistan with Regional Experts in attendance as agreed by the 18th SCM</t>
        </r>
      </text>
    </comment>
    <comment ref="AB39" authorId="0">
      <text>
        <r>
          <rPr>
            <b/>
            <sz val="9"/>
            <rFont val="Tahoma"/>
            <family val="2"/>
          </rPr>
          <t>Hp:</t>
        </r>
        <r>
          <rPr>
            <sz val="9"/>
            <rFont val="Tahoma"/>
            <family val="2"/>
          </rPr>
          <t xml:space="preserve">
Meeting of Chief Civil AviationTraining Centres as decided by 18th SCM
(25-26 June 09)</t>
        </r>
      </text>
    </comment>
    <comment ref="R43" authorId="0">
      <text>
        <r>
          <rPr>
            <b/>
            <sz val="9"/>
            <rFont val="Tahoma"/>
            <family val="2"/>
          </rPr>
          <t>Hp:</t>
        </r>
        <r>
          <rPr>
            <sz val="9"/>
            <rFont val="Tahoma"/>
            <family val="2"/>
          </rPr>
          <t xml:space="preserve">
2nd ARAST/10th SARAST Meeting, Bangkok-Thailand</t>
        </r>
      </text>
    </comment>
    <comment ref="AI46" authorId="0">
      <text>
        <r>
          <rPr>
            <b/>
            <sz val="9"/>
            <rFont val="Tahoma"/>
            <family val="2"/>
          </rPr>
          <t>Hp:</t>
        </r>
        <r>
          <rPr>
            <sz val="9"/>
            <rFont val="Tahoma"/>
            <family val="2"/>
          </rPr>
          <t xml:space="preserve">
NAST-Maldives with Regional Experts in attendace as decided by the 18th SCM</t>
        </r>
      </text>
    </comment>
    <comment ref="M47" authorId="0">
      <text>
        <r>
          <rPr>
            <b/>
            <sz val="9"/>
            <rFont val="Tahoma"/>
            <family val="2"/>
          </rPr>
          <t>Hp:</t>
        </r>
        <r>
          <rPr>
            <sz val="9"/>
            <rFont val="Tahoma"/>
            <family val="2"/>
          </rPr>
          <t xml:space="preserve">
NAST-Sri Lanka meeting with Regional Experts in attendance as decided by the 18th SCM</t>
        </r>
      </text>
    </comment>
    <comment ref="T51" authorId="0">
      <text>
        <r>
          <rPr>
            <b/>
            <sz val="9"/>
            <rFont val="Tahoma"/>
            <family val="2"/>
          </rPr>
          <t>Hp:</t>
        </r>
        <r>
          <rPr>
            <sz val="9"/>
            <rFont val="Tahoma"/>
            <family val="2"/>
          </rPr>
          <t xml:space="preserve">
NAST-India meeting as agreed at the 18th SCM</t>
        </r>
      </text>
    </comment>
    <comment ref="N55" authorId="0">
      <text>
        <r>
          <rPr>
            <b/>
            <sz val="9"/>
            <rFont val="Tahoma"/>
            <family val="2"/>
          </rPr>
          <t>Hp:</t>
        </r>
        <r>
          <rPr>
            <sz val="9"/>
            <rFont val="Tahoma"/>
            <family val="2"/>
          </rPr>
          <t xml:space="preserve">
Chief of Civil Aviation Training Centres Meeting,
06-07 August 09</t>
        </r>
      </text>
    </comment>
    <comment ref="O62" authorId="0">
      <text>
        <r>
          <rPr>
            <b/>
            <sz val="9"/>
            <rFont val="Tahoma"/>
            <family val="2"/>
          </rPr>
          <t>Hp:</t>
        </r>
        <r>
          <rPr>
            <sz val="9"/>
            <rFont val="Tahoma"/>
            <family val="2"/>
          </rPr>
          <t xml:space="preserve">
NAST-Bhutan meeting 
11 Sep 09 as decided at the 18th SCM</t>
        </r>
      </text>
    </comment>
    <comment ref="K64" authorId="0">
      <text>
        <r>
          <rPr>
            <b/>
            <sz val="9"/>
            <rFont val="Tahoma"/>
            <family val="2"/>
          </rPr>
          <t>Hp:</t>
        </r>
        <r>
          <rPr>
            <sz val="9"/>
            <rFont val="Tahoma"/>
            <family val="2"/>
          </rPr>
          <t xml:space="preserve">
3rd meeting of National Coordinators (06-08 Sep 09, Kathmandu, Nepl)</t>
        </r>
      </text>
    </comment>
    <comment ref="H66" authorId="0">
      <text>
        <r>
          <rPr>
            <b/>
            <sz val="9"/>
            <rFont val="Tahoma"/>
            <family val="2"/>
          </rPr>
          <t>Hp:</t>
        </r>
        <r>
          <rPr>
            <sz val="9"/>
            <rFont val="Tahoma"/>
            <family val="2"/>
          </rPr>
          <t xml:space="preserve">
1st Meeting Civil Aviation Medical Experts' Panel</t>
        </r>
      </text>
    </comment>
    <comment ref="M69" authorId="0">
      <text>
        <r>
          <rPr>
            <b/>
            <sz val="9"/>
            <rFont val="Tahoma"/>
            <family val="2"/>
          </rPr>
          <t>Hp:</t>
        </r>
        <r>
          <rPr>
            <sz val="9"/>
            <rFont val="Tahoma"/>
            <family val="2"/>
          </rPr>
          <t xml:space="preserve">
IUSOAP Audit of Sri Lanka
05-16 October 09</t>
        </r>
      </text>
    </comment>
    <comment ref="G70" authorId="0">
      <text>
        <r>
          <rPr>
            <sz val="9"/>
            <rFont val="Tahoma"/>
            <family val="2"/>
          </rPr>
          <t>Hp:
Meeting of Civil Aviation Ministers</t>
        </r>
        <r>
          <rPr>
            <b/>
            <sz val="9"/>
            <rFont val="Tahoma"/>
            <family val="0"/>
          </rPr>
          <t xml:space="preserve"> / </t>
        </r>
        <r>
          <rPr>
            <sz val="9"/>
            <rFont val="Tahoma"/>
            <family val="2"/>
          </rPr>
          <t>Secretaries
01-02 Oct 09</t>
        </r>
      </text>
    </comment>
    <comment ref="R72" authorId="0">
      <text>
        <r>
          <rPr>
            <b/>
            <sz val="9"/>
            <rFont val="Tahoma"/>
            <family val="2"/>
          </rPr>
          <t>Hp:</t>
        </r>
        <r>
          <rPr>
            <sz val="9"/>
            <rFont val="Tahoma"/>
            <family val="2"/>
          </rPr>
          <t xml:space="preserve">
46th DGCA Conference - Japan</t>
        </r>
      </text>
    </comment>
    <comment ref="AC78" authorId="0">
      <text>
        <r>
          <rPr>
            <b/>
            <sz val="9"/>
            <rFont val="Tahoma"/>
            <family val="2"/>
          </rPr>
          <t>Hp:</t>
        </r>
        <r>
          <rPr>
            <sz val="9"/>
            <rFont val="Tahoma"/>
            <family val="2"/>
          </rPr>
          <t xml:space="preserve">
19TH SCM - Colombo</t>
        </r>
      </text>
    </comment>
    <comment ref="T80" authorId="0">
      <text>
        <r>
          <rPr>
            <b/>
            <sz val="9"/>
            <rFont val="Tahoma"/>
            <family val="2"/>
          </rPr>
          <t>Hp:</t>
        </r>
        <r>
          <rPr>
            <sz val="9"/>
            <rFont val="Tahoma"/>
            <family val="2"/>
          </rPr>
          <t xml:space="preserve">
19th SCM (15-17 Dec 09)
Colombo, Sri Lanka as agreed by the 18th SCM</t>
        </r>
      </text>
    </comment>
  </commentList>
</comments>
</file>

<file path=xl/comments4.xml><?xml version="1.0" encoding="utf-8"?>
<comments xmlns="http://schemas.openxmlformats.org/spreadsheetml/2006/main">
  <authors>
    <author>Hp</author>
  </authors>
  <commentList>
    <comment ref="S12" authorId="0">
      <text>
        <r>
          <rPr>
            <b/>
            <sz val="9"/>
            <rFont val="Tahoma"/>
            <family val="2"/>
          </rPr>
          <t>Hp:</t>
        </r>
        <r>
          <rPr>
            <sz val="9"/>
            <rFont val="Tahoma"/>
            <family val="2"/>
          </rPr>
          <t xml:space="preserve">
18th SCM
17-19 Feb 09
Bangkok, Thailand</t>
        </r>
      </text>
    </comment>
    <comment ref="O32" authorId="0">
      <text>
        <r>
          <rPr>
            <b/>
            <sz val="9"/>
            <rFont val="Tahoma"/>
            <family val="2"/>
          </rPr>
          <t>Hp:</t>
        </r>
        <r>
          <rPr>
            <sz val="9"/>
            <rFont val="Tahoma"/>
            <family val="2"/>
          </rPr>
          <t xml:space="preserve">
IUSOAP Audit of Nepal 
05-15 May 09</t>
        </r>
      </text>
    </comment>
    <comment ref="AC32" authorId="0">
      <text>
        <r>
          <rPr>
            <b/>
            <sz val="9"/>
            <rFont val="Tahoma"/>
            <family val="2"/>
          </rPr>
          <t>Hp:</t>
        </r>
        <r>
          <rPr>
            <sz val="9"/>
            <rFont val="Tahoma"/>
            <family val="2"/>
          </rPr>
          <t xml:space="preserve">
IUSOAP Audit of Bangladesh
18-27 May 09</t>
        </r>
      </text>
    </comment>
    <comment ref="V34" authorId="0">
      <text>
        <r>
          <rPr>
            <b/>
            <sz val="9"/>
            <rFont val="Tahoma"/>
            <family val="2"/>
          </rPr>
          <t>Hp:</t>
        </r>
        <r>
          <rPr>
            <sz val="9"/>
            <rFont val="Tahoma"/>
            <family val="2"/>
          </rPr>
          <t xml:space="preserve">
NAST-Nepal with Regional Experts in Attendance,as decided by 18th SCM</t>
        </r>
      </text>
    </comment>
    <comment ref="AI34" authorId="0">
      <text>
        <r>
          <rPr>
            <b/>
            <sz val="9"/>
            <rFont val="Tahoma"/>
            <family val="2"/>
          </rPr>
          <t>Hp:</t>
        </r>
        <r>
          <rPr>
            <sz val="9"/>
            <rFont val="Tahoma"/>
            <family val="2"/>
          </rPr>
          <t xml:space="preserve">
NAST-Bangladesh as decided by the 18th SCM</t>
        </r>
      </text>
    </comment>
    <comment ref="N39" authorId="0">
      <text>
        <r>
          <rPr>
            <b/>
            <sz val="9"/>
            <rFont val="Tahoma"/>
            <family val="2"/>
          </rPr>
          <t>Hp:</t>
        </r>
        <r>
          <rPr>
            <sz val="9"/>
            <rFont val="Tahoma"/>
            <family val="2"/>
          </rPr>
          <t xml:space="preserve">
NAST-Pakistan with Regional Experts in attendance as agreed by the 18th SCM</t>
        </r>
      </text>
    </comment>
    <comment ref="AB39" authorId="0">
      <text>
        <r>
          <rPr>
            <b/>
            <sz val="9"/>
            <rFont val="Tahoma"/>
            <family val="2"/>
          </rPr>
          <t>Hp:</t>
        </r>
        <r>
          <rPr>
            <sz val="9"/>
            <rFont val="Tahoma"/>
            <family val="2"/>
          </rPr>
          <t xml:space="preserve">
Meeting of Chief Civil AviationTraining Centres as decided by 18th SCM
(25-26 June 09)</t>
        </r>
      </text>
    </comment>
    <comment ref="R43" authorId="0">
      <text>
        <r>
          <rPr>
            <b/>
            <sz val="9"/>
            <rFont val="Tahoma"/>
            <family val="2"/>
          </rPr>
          <t>Hp:</t>
        </r>
        <r>
          <rPr>
            <sz val="9"/>
            <rFont val="Tahoma"/>
            <family val="2"/>
          </rPr>
          <t xml:space="preserve">
2nd ARAST/10th SARAST Meeting, Bangkok-Thailand</t>
        </r>
      </text>
    </comment>
    <comment ref="AI46" authorId="0">
      <text>
        <r>
          <rPr>
            <b/>
            <sz val="9"/>
            <rFont val="Tahoma"/>
            <family val="2"/>
          </rPr>
          <t>Hp:</t>
        </r>
        <r>
          <rPr>
            <sz val="9"/>
            <rFont val="Tahoma"/>
            <family val="2"/>
          </rPr>
          <t xml:space="preserve">
NAST-Maldives with Regional Experts in attendace as decided by the 18th SCM</t>
        </r>
      </text>
    </comment>
    <comment ref="M47" authorId="0">
      <text>
        <r>
          <rPr>
            <b/>
            <sz val="9"/>
            <rFont val="Tahoma"/>
            <family val="2"/>
          </rPr>
          <t>Hp:</t>
        </r>
        <r>
          <rPr>
            <sz val="9"/>
            <rFont val="Tahoma"/>
            <family val="2"/>
          </rPr>
          <t xml:space="preserve">
NAST-Sri Lanka meeting with Regional Experts in attendance as decided by the 18th SCM</t>
        </r>
      </text>
    </comment>
    <comment ref="T51" authorId="0">
      <text>
        <r>
          <rPr>
            <b/>
            <sz val="9"/>
            <rFont val="Tahoma"/>
            <family val="2"/>
          </rPr>
          <t>Hp:</t>
        </r>
        <r>
          <rPr>
            <sz val="9"/>
            <rFont val="Tahoma"/>
            <family val="2"/>
          </rPr>
          <t xml:space="preserve">
NAST-India meeting as agreed at the 18th SCM</t>
        </r>
      </text>
    </comment>
    <comment ref="N55" authorId="0">
      <text>
        <r>
          <rPr>
            <b/>
            <sz val="9"/>
            <rFont val="Tahoma"/>
            <family val="2"/>
          </rPr>
          <t>Hp:</t>
        </r>
        <r>
          <rPr>
            <sz val="9"/>
            <rFont val="Tahoma"/>
            <family val="2"/>
          </rPr>
          <t xml:space="preserve">
Chief of Civil Aviation Training Centres Meeting,
06-07 August 09</t>
        </r>
      </text>
    </comment>
    <comment ref="O62" authorId="0">
      <text>
        <r>
          <rPr>
            <b/>
            <sz val="9"/>
            <rFont val="Tahoma"/>
            <family val="2"/>
          </rPr>
          <t>Hp:</t>
        </r>
        <r>
          <rPr>
            <sz val="9"/>
            <rFont val="Tahoma"/>
            <family val="2"/>
          </rPr>
          <t xml:space="preserve">
NAST-Bhutan meeting 
11 Sep 09 as decided at the 18th SCM</t>
        </r>
      </text>
    </comment>
    <comment ref="K64" authorId="0">
      <text>
        <r>
          <rPr>
            <b/>
            <sz val="9"/>
            <rFont val="Tahoma"/>
            <family val="2"/>
          </rPr>
          <t>Hp:</t>
        </r>
        <r>
          <rPr>
            <sz val="9"/>
            <rFont val="Tahoma"/>
            <family val="2"/>
          </rPr>
          <t xml:space="preserve">
3rd meeting of National Coordinators (06-08 Sep 09, Kathmandu, Nepl)</t>
        </r>
      </text>
    </comment>
    <comment ref="H66" authorId="0">
      <text>
        <r>
          <rPr>
            <b/>
            <sz val="9"/>
            <rFont val="Tahoma"/>
            <family val="2"/>
          </rPr>
          <t>Hp:</t>
        </r>
        <r>
          <rPr>
            <sz val="9"/>
            <rFont val="Tahoma"/>
            <family val="2"/>
          </rPr>
          <t xml:space="preserve">
1st Meeting Civil Aviation Medical Experts' Panel</t>
        </r>
      </text>
    </comment>
    <comment ref="M69" authorId="0">
      <text>
        <r>
          <rPr>
            <b/>
            <sz val="9"/>
            <rFont val="Tahoma"/>
            <family val="2"/>
          </rPr>
          <t>Hp:</t>
        </r>
        <r>
          <rPr>
            <sz val="9"/>
            <rFont val="Tahoma"/>
            <family val="2"/>
          </rPr>
          <t xml:space="preserve">
IUSOAP Audit of Sri Lanka
05-16 October 09</t>
        </r>
      </text>
    </comment>
    <comment ref="G70" authorId="0">
      <text>
        <r>
          <rPr>
            <sz val="9"/>
            <rFont val="Tahoma"/>
            <family val="2"/>
          </rPr>
          <t>Hp:
Meeting of Civil Aviation Ministers</t>
        </r>
        <r>
          <rPr>
            <b/>
            <sz val="9"/>
            <rFont val="Tahoma"/>
            <family val="0"/>
          </rPr>
          <t xml:space="preserve"> / </t>
        </r>
        <r>
          <rPr>
            <sz val="9"/>
            <rFont val="Tahoma"/>
            <family val="2"/>
          </rPr>
          <t>Secretaries
01-02 Oct 09</t>
        </r>
      </text>
    </comment>
    <comment ref="R72" authorId="0">
      <text>
        <r>
          <rPr>
            <b/>
            <sz val="9"/>
            <rFont val="Tahoma"/>
            <family val="2"/>
          </rPr>
          <t>Hp:</t>
        </r>
        <r>
          <rPr>
            <sz val="9"/>
            <rFont val="Tahoma"/>
            <family val="2"/>
          </rPr>
          <t xml:space="preserve">
46th DGCA Conference - Japan</t>
        </r>
      </text>
    </comment>
    <comment ref="AC78" authorId="0">
      <text>
        <r>
          <rPr>
            <b/>
            <sz val="9"/>
            <rFont val="Tahoma"/>
            <family val="2"/>
          </rPr>
          <t>Hp:</t>
        </r>
        <r>
          <rPr>
            <sz val="9"/>
            <rFont val="Tahoma"/>
            <family val="2"/>
          </rPr>
          <t xml:space="preserve">
19TH SCM - Colombo</t>
        </r>
      </text>
    </comment>
    <comment ref="T80" authorId="0">
      <text>
        <r>
          <rPr>
            <b/>
            <sz val="9"/>
            <rFont val="Tahoma"/>
            <family val="2"/>
          </rPr>
          <t>Hp:</t>
        </r>
        <r>
          <rPr>
            <sz val="9"/>
            <rFont val="Tahoma"/>
            <family val="2"/>
          </rPr>
          <t xml:space="preserve">
19th SCM (15-17 Dec 09)
Colombo, Sri Lanka as agreed by the 18th SCM</t>
        </r>
      </text>
    </comment>
  </commentList>
</comments>
</file>

<file path=xl/comments5.xml><?xml version="1.0" encoding="utf-8"?>
<comments xmlns="http://schemas.openxmlformats.org/spreadsheetml/2006/main">
  <authors>
    <author>Hp</author>
  </authors>
  <commentList>
    <comment ref="O32" authorId="0">
      <text>
        <r>
          <rPr>
            <b/>
            <sz val="9"/>
            <rFont val="Tahoma"/>
            <family val="2"/>
          </rPr>
          <t>Hp:</t>
        </r>
        <r>
          <rPr>
            <sz val="9"/>
            <rFont val="Tahoma"/>
            <family val="2"/>
          </rPr>
          <t xml:space="preserve">
IUSOAP Audit of Nepal 
05-15 May 09</t>
        </r>
      </text>
    </comment>
    <comment ref="AC32" authorId="0">
      <text>
        <r>
          <rPr>
            <b/>
            <sz val="9"/>
            <rFont val="Tahoma"/>
            <family val="2"/>
          </rPr>
          <t>Hp:</t>
        </r>
        <r>
          <rPr>
            <sz val="9"/>
            <rFont val="Tahoma"/>
            <family val="2"/>
          </rPr>
          <t xml:space="preserve">
IUSOAP Audit of Bangladesh
18-27 May 09</t>
        </r>
      </text>
    </comment>
    <comment ref="V34" authorId="0">
      <text>
        <r>
          <rPr>
            <b/>
            <sz val="9"/>
            <rFont val="Tahoma"/>
            <family val="2"/>
          </rPr>
          <t>Hp:</t>
        </r>
        <r>
          <rPr>
            <sz val="9"/>
            <rFont val="Tahoma"/>
            <family val="2"/>
          </rPr>
          <t xml:space="preserve">
NAST-Nepal with Regional Experts in Attendance,as decided by 18th SCM</t>
        </r>
      </text>
    </comment>
    <comment ref="R43" authorId="0">
      <text>
        <r>
          <rPr>
            <b/>
            <sz val="9"/>
            <rFont val="Tahoma"/>
            <family val="2"/>
          </rPr>
          <t>Hp:</t>
        </r>
        <r>
          <rPr>
            <sz val="9"/>
            <rFont val="Tahoma"/>
            <family val="2"/>
          </rPr>
          <t xml:space="preserve">
2nd ARAST/10th SARAST Meeting, Bangkok-Thailand</t>
        </r>
      </text>
    </comment>
    <comment ref="AI46" authorId="0">
      <text>
        <r>
          <rPr>
            <b/>
            <sz val="9"/>
            <rFont val="Tahoma"/>
            <family val="2"/>
          </rPr>
          <t>Hp:</t>
        </r>
        <r>
          <rPr>
            <sz val="9"/>
            <rFont val="Tahoma"/>
            <family val="2"/>
          </rPr>
          <t xml:space="preserve">
NAST-Maldives with Regional Experts in attendace as decided by the 18th SCM</t>
        </r>
      </text>
    </comment>
    <comment ref="M47" authorId="0">
      <text>
        <r>
          <rPr>
            <b/>
            <sz val="9"/>
            <rFont val="Tahoma"/>
            <family val="2"/>
          </rPr>
          <t>Hp:</t>
        </r>
        <r>
          <rPr>
            <sz val="9"/>
            <rFont val="Tahoma"/>
            <family val="2"/>
          </rPr>
          <t xml:space="preserve">
NAST-Sri Lanka meeting with Regional Experts in attendance as decided by the 18th SCM</t>
        </r>
      </text>
    </comment>
    <comment ref="N55" authorId="0">
      <text>
        <r>
          <rPr>
            <b/>
            <sz val="9"/>
            <rFont val="Tahoma"/>
            <family val="2"/>
          </rPr>
          <t>Hp:</t>
        </r>
        <r>
          <rPr>
            <sz val="9"/>
            <rFont val="Tahoma"/>
            <family val="2"/>
          </rPr>
          <t xml:space="preserve">
Chief of Civil Aviation Training Centres Meeting,
06-07 August 09</t>
        </r>
      </text>
    </comment>
    <comment ref="O62" authorId="0">
      <text>
        <r>
          <rPr>
            <b/>
            <sz val="9"/>
            <rFont val="Tahoma"/>
            <family val="2"/>
          </rPr>
          <t>Hp:</t>
        </r>
        <r>
          <rPr>
            <sz val="9"/>
            <rFont val="Tahoma"/>
            <family val="2"/>
          </rPr>
          <t xml:space="preserve">
NAST-Bhutan meeting 
11 Sep 09 as decided at the 18th SCM</t>
        </r>
      </text>
    </comment>
    <comment ref="K64" authorId="0">
      <text>
        <r>
          <rPr>
            <b/>
            <sz val="9"/>
            <rFont val="Tahoma"/>
            <family val="2"/>
          </rPr>
          <t>Hp:</t>
        </r>
        <r>
          <rPr>
            <sz val="9"/>
            <rFont val="Tahoma"/>
            <family val="2"/>
          </rPr>
          <t xml:space="preserve">
3rd meeting of National Coordinators (06-08 Sep 09, Kathmandu, Nepl)</t>
        </r>
      </text>
    </comment>
    <comment ref="H66" authorId="0">
      <text>
        <r>
          <rPr>
            <b/>
            <sz val="9"/>
            <rFont val="Tahoma"/>
            <family val="2"/>
          </rPr>
          <t>Hp:</t>
        </r>
        <r>
          <rPr>
            <sz val="9"/>
            <rFont val="Tahoma"/>
            <family val="2"/>
          </rPr>
          <t xml:space="preserve">
1st Meeting Civil Aviation Medical Experts' Panel</t>
        </r>
      </text>
    </comment>
    <comment ref="M69" authorId="0">
      <text>
        <r>
          <rPr>
            <b/>
            <sz val="9"/>
            <rFont val="Tahoma"/>
            <family val="2"/>
          </rPr>
          <t>Hp:</t>
        </r>
        <r>
          <rPr>
            <sz val="9"/>
            <rFont val="Tahoma"/>
            <family val="2"/>
          </rPr>
          <t xml:space="preserve">
IUSOAP Audit of Sri Lanka
05-16 October 09</t>
        </r>
      </text>
    </comment>
    <comment ref="G70" authorId="0">
      <text>
        <r>
          <rPr>
            <sz val="9"/>
            <rFont val="Tahoma"/>
            <family val="2"/>
          </rPr>
          <t>Hp:
Meeting of Civil Aviation Ministers</t>
        </r>
        <r>
          <rPr>
            <b/>
            <sz val="9"/>
            <rFont val="Tahoma"/>
            <family val="0"/>
          </rPr>
          <t xml:space="preserve"> / </t>
        </r>
        <r>
          <rPr>
            <sz val="9"/>
            <rFont val="Tahoma"/>
            <family val="2"/>
          </rPr>
          <t>Secretaries
01-02 Oct 09</t>
        </r>
      </text>
    </comment>
    <comment ref="R72" authorId="0">
      <text>
        <r>
          <rPr>
            <b/>
            <sz val="9"/>
            <rFont val="Tahoma"/>
            <family val="2"/>
          </rPr>
          <t>Hp:</t>
        </r>
        <r>
          <rPr>
            <sz val="9"/>
            <rFont val="Tahoma"/>
            <family val="2"/>
          </rPr>
          <t xml:space="preserve">
46th DGCA Conference - Japan</t>
        </r>
      </text>
    </comment>
    <comment ref="AC78" authorId="0">
      <text>
        <r>
          <rPr>
            <b/>
            <sz val="9"/>
            <rFont val="Tahoma"/>
            <family val="2"/>
          </rPr>
          <t>Hp:</t>
        </r>
        <r>
          <rPr>
            <sz val="9"/>
            <rFont val="Tahoma"/>
            <family val="2"/>
          </rPr>
          <t xml:space="preserve">
19TH SCM - Colombo</t>
        </r>
      </text>
    </comment>
    <comment ref="T80" authorId="0">
      <text>
        <r>
          <rPr>
            <b/>
            <sz val="9"/>
            <rFont val="Tahoma"/>
            <family val="2"/>
          </rPr>
          <t>Hp:</t>
        </r>
        <r>
          <rPr>
            <sz val="9"/>
            <rFont val="Tahoma"/>
            <family val="2"/>
          </rPr>
          <t xml:space="preserve">
19th SCM (15-17 Dec 09)
Colombo, Sri Lanka as agreed by the 18th SCM</t>
        </r>
      </text>
    </comment>
    <comment ref="N39" authorId="0">
      <text>
        <r>
          <rPr>
            <b/>
            <sz val="9"/>
            <rFont val="Tahoma"/>
            <family val="2"/>
          </rPr>
          <t>Hp:</t>
        </r>
        <r>
          <rPr>
            <sz val="9"/>
            <rFont val="Tahoma"/>
            <family val="2"/>
          </rPr>
          <t xml:space="preserve">
NAST-Pakistan with Regional Experts in attendance as agreed by the 18th SCM</t>
        </r>
      </text>
    </comment>
    <comment ref="T51" authorId="0">
      <text>
        <r>
          <rPr>
            <b/>
            <sz val="9"/>
            <rFont val="Tahoma"/>
            <family val="2"/>
          </rPr>
          <t>Hp:</t>
        </r>
        <r>
          <rPr>
            <sz val="9"/>
            <rFont val="Tahoma"/>
            <family val="2"/>
          </rPr>
          <t xml:space="preserve">
NAST-India meeting as agreed at the 18th SCM</t>
        </r>
      </text>
    </comment>
    <comment ref="AB39" authorId="0">
      <text>
        <r>
          <rPr>
            <b/>
            <sz val="9"/>
            <rFont val="Tahoma"/>
            <family val="2"/>
          </rPr>
          <t>Hp:</t>
        </r>
        <r>
          <rPr>
            <sz val="9"/>
            <rFont val="Tahoma"/>
            <family val="2"/>
          </rPr>
          <t xml:space="preserve">
Meeting of Chief Civil AviationTraining Centres as decided by 18th SCM
(25-26 June 09)</t>
        </r>
      </text>
    </comment>
    <comment ref="S12" authorId="0">
      <text>
        <r>
          <rPr>
            <b/>
            <sz val="9"/>
            <rFont val="Tahoma"/>
            <family val="2"/>
          </rPr>
          <t>Hp:</t>
        </r>
        <r>
          <rPr>
            <sz val="9"/>
            <rFont val="Tahoma"/>
            <family val="2"/>
          </rPr>
          <t xml:space="preserve">
18th SCM
17-19 Feb 09
Bangkok, Thailand</t>
        </r>
      </text>
    </comment>
    <comment ref="AI34" authorId="0">
      <text>
        <r>
          <rPr>
            <b/>
            <sz val="9"/>
            <rFont val="Tahoma"/>
            <family val="2"/>
          </rPr>
          <t>Hp:</t>
        </r>
        <r>
          <rPr>
            <sz val="9"/>
            <rFont val="Tahoma"/>
            <family val="2"/>
          </rPr>
          <t xml:space="preserve">
NAST-Bangladesh as decided by the 18th SCM</t>
        </r>
      </text>
    </comment>
  </commentList>
</comments>
</file>

<file path=xl/comments6.xml><?xml version="1.0" encoding="utf-8"?>
<comments xmlns="http://schemas.openxmlformats.org/spreadsheetml/2006/main">
  <authors>
    <author>Hp</author>
  </authors>
  <commentList>
    <comment ref="R3" authorId="0">
      <text>
        <r>
          <rPr>
            <b/>
            <sz val="9"/>
            <rFont val="Tahoma"/>
            <family val="2"/>
          </rPr>
          <t>Hp:</t>
        </r>
        <r>
          <rPr>
            <sz val="9"/>
            <rFont val="Tahoma"/>
            <family val="2"/>
          </rPr>
          <t xml:space="preserve">
IFFAS Av Med Seminar in Colombo</t>
        </r>
      </text>
    </comment>
    <comment ref="X3" authorId="0">
      <text>
        <r>
          <rPr>
            <b/>
            <sz val="9"/>
            <rFont val="Tahoma"/>
            <family val="2"/>
          </rPr>
          <t>Hp:</t>
        </r>
        <r>
          <rPr>
            <sz val="9"/>
            <rFont val="Tahoma"/>
            <family val="2"/>
          </rPr>
          <t xml:space="preserve">
IFFAS Av Med Seminar in Dhaka</t>
        </r>
      </text>
    </comment>
    <comment ref="AF3" authorId="0">
      <text>
        <r>
          <rPr>
            <b/>
            <sz val="9"/>
            <rFont val="Tahoma"/>
            <family val="2"/>
          </rPr>
          <t>Hp:</t>
        </r>
        <r>
          <rPr>
            <sz val="9"/>
            <rFont val="Tahoma"/>
            <family val="2"/>
          </rPr>
          <t xml:space="preserve">
IFAAS Av Med Seminar in Nepal, </t>
        </r>
      </text>
    </comment>
    <comment ref="T5" authorId="0">
      <text>
        <r>
          <rPr>
            <b/>
            <sz val="9"/>
            <rFont val="Tahoma"/>
            <family val="2"/>
          </rPr>
          <t>Hp:</t>
        </r>
        <r>
          <rPr>
            <sz val="9"/>
            <rFont val="Tahoma"/>
            <family val="2"/>
          </rPr>
          <t xml:space="preserve">
18th SCM, COSCAP-South Asia, Bangkok, Thailand</t>
        </r>
      </text>
    </comment>
    <comment ref="AA6" authorId="0">
      <text>
        <r>
          <rPr>
            <b/>
            <sz val="9"/>
            <rFont val="Tahoma"/>
            <family val="2"/>
          </rPr>
          <t>Hp:</t>
        </r>
        <r>
          <rPr>
            <sz val="9"/>
            <rFont val="Tahoma"/>
            <family val="2"/>
          </rPr>
          <t xml:space="preserve">
Joint COSCAP Activity on Foreign Air Operator Certificate Validation Course (limited participation), Bangkok, Thailand</t>
        </r>
      </text>
    </comment>
    <comment ref="AA8" authorId="0">
      <text>
        <r>
          <rPr>
            <b/>
            <sz val="9"/>
            <rFont val="Tahoma"/>
            <family val="2"/>
          </rPr>
          <t>Hp:</t>
        </r>
        <r>
          <rPr>
            <sz val="9"/>
            <rFont val="Tahoma"/>
            <family val="2"/>
          </rPr>
          <t xml:space="preserve">
ICAO AIS Seminar, Tokyo, Japan</t>
        </r>
      </text>
    </comment>
    <comment ref="D10" authorId="0">
      <text>
        <r>
          <rPr>
            <b/>
            <sz val="9"/>
            <rFont val="Tahoma"/>
            <family val="2"/>
          </rPr>
          <t>Hp:</t>
        </r>
        <r>
          <rPr>
            <sz val="9"/>
            <rFont val="Tahoma"/>
            <family val="2"/>
          </rPr>
          <t xml:space="preserve">
ICAO PBN Seminar, Osaka, Japan</t>
        </r>
      </text>
    </comment>
    <comment ref="AB7" authorId="0">
      <text>
        <r>
          <rPr>
            <b/>
            <sz val="9"/>
            <rFont val="Tahoma"/>
            <family val="2"/>
          </rPr>
          <t>Hp:</t>
        </r>
        <r>
          <rPr>
            <sz val="9"/>
            <rFont val="Tahoma"/>
            <family val="2"/>
          </rPr>
          <t xml:space="preserve">
ICAO Workshop on Airports and Air Navigation Services Economics, Bangkok, Thailand</t>
        </r>
      </text>
    </comment>
    <comment ref="E11" authorId="0">
      <text>
        <r>
          <rPr>
            <b/>
            <sz val="9"/>
            <rFont val="Tahoma"/>
            <family val="0"/>
          </rPr>
          <t>Hp:</t>
        </r>
        <r>
          <rPr>
            <sz val="9"/>
            <rFont val="Tahoma"/>
            <family val="0"/>
          </rPr>
          <t xml:space="preserve">
EC Led SARI meeting 
02-04 Mar 2009, Bangkok, Thailand</t>
        </r>
      </text>
    </comment>
    <comment ref="M12" authorId="0">
      <text>
        <r>
          <rPr>
            <b/>
            <sz val="9"/>
            <rFont val="Tahoma"/>
            <family val="0"/>
          </rPr>
          <t>Hp:</t>
        </r>
        <r>
          <rPr>
            <sz val="9"/>
            <rFont val="Tahoma"/>
            <family val="0"/>
          </rPr>
          <t xml:space="preserve">
ICAO Workshop on the Development of National Performance Framework to achieve a Global ATM System, (09-14 Mar 09), Bangkok, Thailand</t>
        </r>
      </text>
    </comment>
    <comment ref="L14" authorId="0">
      <text>
        <r>
          <rPr>
            <b/>
            <sz val="9"/>
            <rFont val="Tahoma"/>
            <family val="0"/>
          </rPr>
          <t>Hp:</t>
        </r>
        <r>
          <rPr>
            <sz val="9"/>
            <rFont val="Tahoma"/>
            <family val="0"/>
          </rPr>
          <t xml:space="preserve">
ICAO Runways Safety Seminar,
07-09 Apr 2009, Bangkok</t>
        </r>
      </text>
    </comment>
    <comment ref="Y15" authorId="0">
      <text>
        <r>
          <rPr>
            <b/>
            <sz val="9"/>
            <rFont val="Tahoma"/>
            <family val="0"/>
          </rPr>
          <t>Hp:</t>
        </r>
        <r>
          <rPr>
            <sz val="9"/>
            <rFont val="Tahoma"/>
            <family val="0"/>
          </rPr>
          <t xml:space="preserve">
Joint COSCAP Activity with ICAO on Initial Dangerous Goods Training on Technical Instructions (ITI), (20-24 Apr 09, Bangkok, Thailand)</t>
        </r>
      </text>
    </comment>
    <comment ref="AG16" authorId="0">
      <text>
        <r>
          <rPr>
            <b/>
            <sz val="9"/>
            <rFont val="Tahoma"/>
            <family val="0"/>
          </rPr>
          <t>Hp:</t>
        </r>
        <r>
          <rPr>
            <sz val="9"/>
            <rFont val="Tahoma"/>
            <family val="0"/>
          </rPr>
          <t xml:space="preserve">
Joint COSCAP activity on Human Factors in Maintenance and Linkage to SMS, 28-29 Apr 09, Bangkok, Thailand</t>
        </r>
      </text>
    </comment>
    <comment ref="AG18" authorId="0">
      <text>
        <r>
          <rPr>
            <b/>
            <sz val="9"/>
            <rFont val="Tahoma"/>
            <family val="0"/>
          </rPr>
          <t>Hp:</t>
        </r>
        <r>
          <rPr>
            <sz val="9"/>
            <rFont val="Tahoma"/>
            <family val="0"/>
          </rPr>
          <t xml:space="preserve">
ICAO State Safety Programme, 26-29 May 09, Bangkok, Thailand</t>
        </r>
      </text>
    </comment>
    <comment ref="E20" authorId="0">
      <text>
        <r>
          <rPr>
            <b/>
            <sz val="9"/>
            <rFont val="Tahoma"/>
            <family val="0"/>
          </rPr>
          <t>Hp:</t>
        </r>
        <r>
          <rPr>
            <sz val="9"/>
            <rFont val="Tahoma"/>
            <family val="0"/>
          </rPr>
          <t xml:space="preserve">
Joint COSCAP activity - Foreign Air Operator Surveillance Course, 02-03 Jun 09, Bangok, Thailand</t>
        </r>
      </text>
    </comment>
    <comment ref="D21" authorId="0">
      <text>
        <r>
          <rPr>
            <b/>
            <sz val="9"/>
            <rFont val="Tahoma"/>
            <family val="0"/>
          </rPr>
          <t>Hp:</t>
        </r>
        <r>
          <rPr>
            <sz val="9"/>
            <rFont val="Tahoma"/>
            <family val="0"/>
          </rPr>
          <t xml:space="preserve">
Joint COSCAP activity
Accident Investigation Seminar 01-05 Jun 09,
Bangkok, Thailand</t>
        </r>
      </text>
    </comment>
    <comment ref="U22" authorId="0">
      <text>
        <r>
          <rPr>
            <b/>
            <sz val="9"/>
            <rFont val="Tahoma"/>
            <family val="0"/>
          </rPr>
          <t>Hp:</t>
        </r>
        <r>
          <rPr>
            <sz val="9"/>
            <rFont val="Tahoma"/>
            <family val="0"/>
          </rPr>
          <t xml:space="preserve">
2nd ARAST/10th SARAST meeting,
Bangkok, Thailand</t>
        </r>
      </text>
    </comment>
    <comment ref="E28" authorId="0">
      <text>
        <r>
          <rPr>
            <b/>
            <sz val="9"/>
            <rFont val="Tahoma"/>
            <family val="0"/>
          </rPr>
          <t>Hp:</t>
        </r>
        <r>
          <rPr>
            <sz val="9"/>
            <rFont val="Tahoma"/>
            <family val="0"/>
          </rPr>
          <t xml:space="preserve">
Joint COSCAP Activity
Regional Aviation Medicine Team Meeting/COSCAP Aviation Medicine Training (31 Aug-03 Sep 09, Bangkok, Thailand)</t>
        </r>
      </text>
    </comment>
    <comment ref="K29" authorId="0">
      <text>
        <r>
          <rPr>
            <b/>
            <sz val="9"/>
            <rFont val="Tahoma"/>
            <family val="2"/>
          </rPr>
          <t>Hp:</t>
        </r>
        <r>
          <rPr>
            <sz val="9"/>
            <rFont val="Tahoma"/>
            <family val="2"/>
          </rPr>
          <t xml:space="preserve">
3rd NC Meeting, Kathmandu, Nepal 06-08 Sep 09</t>
        </r>
      </text>
    </comment>
    <comment ref="G33" authorId="0">
      <text>
        <r>
          <rPr>
            <b/>
            <sz val="9"/>
            <rFont val="Tahoma"/>
            <family val="2"/>
          </rPr>
          <t>Hp:</t>
        </r>
        <r>
          <rPr>
            <sz val="9"/>
            <rFont val="Tahoma"/>
            <family val="2"/>
          </rPr>
          <t xml:space="preserve">
Meeting of Civil Aviation and Secretaries
01-02 Oct 09</t>
        </r>
      </text>
    </comment>
  </commentList>
</comments>
</file>

<file path=xl/sharedStrings.xml><?xml version="1.0" encoding="utf-8"?>
<sst xmlns="http://schemas.openxmlformats.org/spreadsheetml/2006/main" count="8730" uniqueCount="155">
  <si>
    <t>JANUARY</t>
  </si>
  <si>
    <t>FEBRUARY</t>
  </si>
  <si>
    <t>MARCH</t>
  </si>
  <si>
    <t>MAY</t>
  </si>
  <si>
    <t>APRIL</t>
  </si>
  <si>
    <t>JUNE</t>
  </si>
  <si>
    <t>JULY</t>
  </si>
  <si>
    <t>AUGUST</t>
  </si>
  <si>
    <t>SEPTEMBER</t>
  </si>
  <si>
    <t>OCTOBER</t>
  </si>
  <si>
    <t>NOVEMBER</t>
  </si>
  <si>
    <t>DECEMBER</t>
  </si>
  <si>
    <t>SU</t>
  </si>
  <si>
    <t>MO</t>
  </si>
  <si>
    <t>TU</t>
  </si>
  <si>
    <t>WE</t>
  </si>
  <si>
    <t>TH</t>
  </si>
  <si>
    <t>FR</t>
  </si>
  <si>
    <t>SA</t>
  </si>
  <si>
    <t>RATSE</t>
  </si>
  <si>
    <t>RFOE</t>
  </si>
  <si>
    <t>RAwE</t>
  </si>
  <si>
    <t>RACSE</t>
  </si>
  <si>
    <t>Assistance to CAA</t>
  </si>
  <si>
    <t xml:space="preserve">Bangladesh (CAAB) for for CSA Audit Preparations </t>
  </si>
  <si>
    <t xml:space="preserve">Assistance to CAA-Nepal (CAAN) for CSA Audit Preparations </t>
  </si>
  <si>
    <t xml:space="preserve">Assistance to CAA-Nepal (CAAN)for CSA Audit Preparations </t>
  </si>
  <si>
    <t>Assistance to CAAB for CSA Audit Preparations</t>
  </si>
  <si>
    <t>Assistance to CAAN for CSA Audit Preparations</t>
  </si>
  <si>
    <t>Assistance to CAA-Sri Lanka (CAA-SL) for CSA Audit Preparations</t>
  </si>
  <si>
    <t>Assistance to CAD-Maldives (CADM) for CSA Audit Preparations</t>
  </si>
  <si>
    <t>Assistance to CAASL for CSA Audit Preparations</t>
  </si>
  <si>
    <t>Assistance to CAA - Pakistan (CAAP) for CSA Audit Preparations</t>
  </si>
  <si>
    <t>India</t>
  </si>
  <si>
    <t>Bhutan</t>
  </si>
  <si>
    <t>Bhtuan</t>
  </si>
  <si>
    <t>RPC</t>
  </si>
  <si>
    <t>Steering Committee Meeting</t>
  </si>
  <si>
    <t>National Coordinators Meeting</t>
  </si>
  <si>
    <t>SARAST/ARAST Meeting</t>
  </si>
  <si>
    <t>Maintenance Task Force Meeting</t>
  </si>
  <si>
    <t xml:space="preserve">EC Led Meeting </t>
  </si>
  <si>
    <t xml:space="preserve">SARI Meeting </t>
  </si>
  <si>
    <t>46th DGCA Conference</t>
  </si>
  <si>
    <t>Meeting / Conference</t>
  </si>
  <si>
    <t>APANPIRG meeting</t>
  </si>
  <si>
    <t>√</t>
  </si>
  <si>
    <t xml:space="preserve"> </t>
  </si>
  <si>
    <t>Meetings to be attended by Regional Experts in 2009</t>
  </si>
  <si>
    <t>AL</t>
  </si>
  <si>
    <t>BD</t>
  </si>
  <si>
    <t>NP</t>
  </si>
  <si>
    <t>BH</t>
  </si>
  <si>
    <t>IN</t>
  </si>
  <si>
    <t>ML</t>
  </si>
  <si>
    <t>PK</t>
  </si>
  <si>
    <t>SL</t>
  </si>
  <si>
    <t>PO</t>
  </si>
  <si>
    <t>T</t>
  </si>
  <si>
    <t>MT</t>
  </si>
  <si>
    <t>UN</t>
  </si>
  <si>
    <t>RRC</t>
  </si>
  <si>
    <t>AV MED</t>
  </si>
  <si>
    <t>RO</t>
  </si>
  <si>
    <t>SCM</t>
  </si>
  <si>
    <t>OPS</t>
  </si>
  <si>
    <t>ATS</t>
  </si>
  <si>
    <t>JP</t>
  </si>
  <si>
    <t>AED</t>
  </si>
  <si>
    <t>AW</t>
  </si>
  <si>
    <t>MD</t>
  </si>
  <si>
    <t>Legend</t>
  </si>
  <si>
    <t>BD - Bangladesh</t>
  </si>
  <si>
    <t>BH - Bhutan</t>
  </si>
  <si>
    <t>IN - India</t>
  </si>
  <si>
    <t>MD-Maldives</t>
  </si>
  <si>
    <t>NP-Nepal</t>
  </si>
  <si>
    <t>PK-Pakistan</t>
  </si>
  <si>
    <t>SL-Sri Lanka</t>
  </si>
  <si>
    <t>PO-Programme Office</t>
  </si>
  <si>
    <t>MT-Meeting</t>
  </si>
  <si>
    <t>ML-Medical Leave</t>
  </si>
  <si>
    <t>AL-Annual Leave</t>
  </si>
  <si>
    <t>UN-UN holidays</t>
  </si>
  <si>
    <t>WE-Week End</t>
  </si>
  <si>
    <t>T- Travel</t>
  </si>
  <si>
    <t>DUTY</t>
  </si>
  <si>
    <t>TOTAL</t>
  </si>
  <si>
    <t>ANNUAL TOTAL</t>
  </si>
  <si>
    <t>NOTES</t>
  </si>
  <si>
    <t>19th SCM - 24-26 Nov 09</t>
  </si>
  <si>
    <t>NAST - Bangladesh (28 May 09)</t>
  </si>
  <si>
    <t>NAST - Nepal (15 May 09)</t>
  </si>
  <si>
    <t>NAST - India (12 Jun 09)</t>
  </si>
  <si>
    <t>NAST - Sri Lanka (08 Jul 09)</t>
  </si>
  <si>
    <t>NAST - Maldives (30 Jul 09)</t>
  </si>
  <si>
    <t>NAST - Pakistan (13 Aug 09)</t>
  </si>
  <si>
    <t>2nd ARAST/10 SARAST-(16-19 Jun 09)</t>
  </si>
  <si>
    <t xml:space="preserve">2. Although IF&amp;APM of COSCAP-South Asia sets out the policy for allocating technical assistance amongst Member States, as the 19th Steering Committee has directed the Programme Managemetn to assign the highest priority to requests from Member States for technical assistance in IUSOAP related activities, the allocation of Technical Assistance in 2009, has deviated temporarily from the normal principles. Consequently audited States have been allotted leser  number of days compared to States to be audited in 2009 or early 2010, in view of limited resources. </t>
  </si>
  <si>
    <t>1. This work programme for 2009 has been prepared with a view to providing advance information to the Member States regarding the Regional Experts' engagements in the year. Whilst all attempts are made to execute the programme, as planned, there might be occasions when the scheduled activities will have to be changed at short notice for compelling operational reasons. The Implementation of the Programme is subject to availability of funds.</t>
  </si>
  <si>
    <t>BD-Bangladesh</t>
  </si>
  <si>
    <t>BH-Bhutan</t>
  </si>
  <si>
    <t>IN-India</t>
  </si>
  <si>
    <t>UN-UN Holiday</t>
  </si>
  <si>
    <t>Duty - Time Spent on Duty</t>
  </si>
  <si>
    <t>BK</t>
  </si>
  <si>
    <t>GEN</t>
  </si>
  <si>
    <t>AID</t>
  </si>
  <si>
    <t>3rd NCM - (14-16 Sep 09)</t>
  </si>
  <si>
    <t>Total</t>
  </si>
  <si>
    <t>3. Meetings for 2009 - Subject to the approval of the host State, meetings for 2009 have been programmed tentatively as follows.</t>
  </si>
  <si>
    <t>4. When Regional Experts are on mission for more than one week in a State, allowance has been made for two days off, at the week-end where possible. Nevertheless, Regional Experts will cooperate and work with national experts in States where six day week is observed.</t>
  </si>
  <si>
    <t>NAST - Bhutan (11 Sep 09)</t>
  </si>
  <si>
    <t>Meeting of CA Ministers /Secretaries (01-02 Oct 09) - India</t>
  </si>
  <si>
    <t>Aviation Medical Experts' Panel Meeting (04 Sep 09) - Bangkok</t>
  </si>
  <si>
    <t>Meeting of Chief of Civil Aviation Training Centres (06-07 August 09), Pakistan</t>
  </si>
  <si>
    <r>
      <t></t>
    </r>
    <r>
      <rPr>
        <sz val="7"/>
        <color indexed="8"/>
        <rFont val="Times New Roman"/>
        <family val="1"/>
      </rPr>
      <t xml:space="preserve">  </t>
    </r>
    <r>
      <rPr>
        <sz val="12"/>
        <color indexed="8"/>
        <rFont val="Cambria"/>
        <family val="1"/>
      </rPr>
      <t>Aviation English Language Proficiency Seminar,</t>
    </r>
  </si>
  <si>
    <r>
      <t></t>
    </r>
    <r>
      <rPr>
        <sz val="7"/>
        <color indexed="8"/>
        <rFont val="Times New Roman"/>
        <family val="1"/>
      </rPr>
      <t xml:space="preserve">  </t>
    </r>
    <r>
      <rPr>
        <sz val="12"/>
        <color indexed="8"/>
        <rFont val="Cambria"/>
        <family val="1"/>
      </rPr>
      <t>Cabin Safety Seminar</t>
    </r>
    <r>
      <rPr>
        <b/>
        <sz val="12"/>
        <color indexed="8"/>
        <rFont val="Cambria"/>
        <family val="1"/>
      </rPr>
      <t xml:space="preserve"> </t>
    </r>
  </si>
  <si>
    <r>
      <t></t>
    </r>
    <r>
      <rPr>
        <sz val="7"/>
        <color indexed="8"/>
        <rFont val="Times New Roman"/>
        <family val="1"/>
      </rPr>
      <t xml:space="preserve">  </t>
    </r>
    <r>
      <rPr>
        <sz val="12"/>
        <color indexed="8"/>
        <rFont val="Cambria"/>
        <family val="1"/>
      </rPr>
      <t>IUSOAP Audit Preparation Seminar</t>
    </r>
  </si>
  <si>
    <r>
      <t></t>
    </r>
    <r>
      <rPr>
        <sz val="7"/>
        <color indexed="8"/>
        <rFont val="Times New Roman"/>
        <family val="1"/>
      </rPr>
      <t xml:space="preserve">  </t>
    </r>
    <r>
      <rPr>
        <sz val="12"/>
        <color indexed="8"/>
        <rFont val="Cambria"/>
        <family val="1"/>
      </rPr>
      <t xml:space="preserve">Safety Management Systems in Aviation </t>
    </r>
  </si>
  <si>
    <r>
      <t></t>
    </r>
    <r>
      <rPr>
        <sz val="7"/>
        <color indexed="8"/>
        <rFont val="Times New Roman"/>
        <family val="1"/>
      </rPr>
      <t xml:space="preserve">  </t>
    </r>
    <r>
      <rPr>
        <sz val="12"/>
        <color indexed="8"/>
        <rFont val="Cambria"/>
        <family val="1"/>
      </rPr>
      <t>PBN Procedure Design Course</t>
    </r>
  </si>
  <si>
    <r>
      <t></t>
    </r>
    <r>
      <rPr>
        <sz val="7"/>
        <color indexed="8"/>
        <rFont val="Times New Roman"/>
        <family val="1"/>
      </rPr>
      <t xml:space="preserve">  </t>
    </r>
    <r>
      <rPr>
        <sz val="12"/>
        <color indexed="8"/>
        <rFont val="Cambria"/>
        <family val="1"/>
      </rPr>
      <t>Article 83 Bis and Wet lease Operations of Aircraft</t>
    </r>
  </si>
  <si>
    <r>
      <t></t>
    </r>
    <r>
      <rPr>
        <sz val="7"/>
        <color indexed="8"/>
        <rFont val="Times New Roman"/>
        <family val="1"/>
      </rPr>
      <t xml:space="preserve">  </t>
    </r>
    <r>
      <rPr>
        <sz val="12"/>
        <color indexed="8"/>
        <rFont val="Cambria"/>
        <family val="1"/>
      </rPr>
      <t>ECCAIRS/ADREP Implementation Course</t>
    </r>
  </si>
  <si>
    <r>
      <t></t>
    </r>
    <r>
      <rPr>
        <sz val="7"/>
        <color indexed="8"/>
        <rFont val="Times New Roman"/>
        <family val="1"/>
      </rPr>
      <t xml:space="preserve">  </t>
    </r>
    <r>
      <rPr>
        <sz val="12"/>
        <color indexed="8"/>
        <rFont val="Cambria"/>
        <family val="1"/>
      </rPr>
      <t>Inspector Training Standardization (ITS) Course</t>
    </r>
  </si>
  <si>
    <r>
      <t></t>
    </r>
    <r>
      <rPr>
        <sz val="7"/>
        <color indexed="8"/>
        <rFont val="Times New Roman"/>
        <family val="1"/>
      </rPr>
      <t xml:space="preserve">  </t>
    </r>
    <r>
      <rPr>
        <sz val="12"/>
        <color indexed="8"/>
        <rFont val="Cambria"/>
        <family val="1"/>
      </rPr>
      <t>Human Factors in Maintenance and Linkage to SMS</t>
    </r>
  </si>
  <si>
    <r>
      <t></t>
    </r>
    <r>
      <rPr>
        <sz val="7"/>
        <color indexed="8"/>
        <rFont val="Times New Roman"/>
        <family val="1"/>
      </rPr>
      <t xml:space="preserve">  </t>
    </r>
    <r>
      <rPr>
        <sz val="12"/>
        <color indexed="8"/>
        <rFont val="Cambria"/>
        <family val="1"/>
      </rPr>
      <t>Aerodrome Certification Course</t>
    </r>
  </si>
  <si>
    <r>
      <t></t>
    </r>
    <r>
      <rPr>
        <sz val="7"/>
        <color indexed="8"/>
        <rFont val="Times New Roman"/>
        <family val="1"/>
      </rPr>
      <t xml:space="preserve">  </t>
    </r>
    <r>
      <rPr>
        <sz val="12"/>
        <color indexed="8"/>
        <rFont val="Cambria"/>
        <family val="1"/>
      </rPr>
      <t>Basic Flight Operations Inspector Course</t>
    </r>
  </si>
  <si>
    <r>
      <t></t>
    </r>
    <r>
      <rPr>
        <sz val="7"/>
        <color indexed="8"/>
        <rFont val="Times New Roman"/>
        <family val="1"/>
      </rPr>
      <t xml:space="preserve">  </t>
    </r>
    <r>
      <rPr>
        <sz val="12"/>
        <color indexed="8"/>
        <rFont val="Cambria"/>
        <family val="1"/>
      </rPr>
      <t xml:space="preserve">Designated Check Pilot Course </t>
    </r>
  </si>
  <si>
    <r>
      <t></t>
    </r>
    <r>
      <rPr>
        <sz val="7"/>
        <color indexed="8"/>
        <rFont val="Times New Roman"/>
        <family val="1"/>
      </rPr>
      <t xml:space="preserve">  </t>
    </r>
    <r>
      <rPr>
        <sz val="12"/>
        <color indexed="8"/>
        <rFont val="Cambria"/>
        <family val="1"/>
      </rPr>
      <t>Flight Simulator Evaluation Course</t>
    </r>
  </si>
  <si>
    <r>
      <t></t>
    </r>
    <r>
      <rPr>
        <sz val="7"/>
        <color indexed="8"/>
        <rFont val="Times New Roman"/>
        <family val="1"/>
      </rPr>
      <t xml:space="preserve">  </t>
    </r>
    <r>
      <rPr>
        <sz val="12"/>
        <color indexed="8"/>
        <rFont val="Cambria"/>
        <family val="1"/>
      </rPr>
      <t xml:space="preserve">Personnel Licensing Course </t>
    </r>
  </si>
  <si>
    <t>Activities Planned for 2009 but not timed yet</t>
  </si>
  <si>
    <t>19th SCM</t>
  </si>
  <si>
    <t>Ministers</t>
  </si>
  <si>
    <t>3rd NCM</t>
  </si>
  <si>
    <t>SARAST</t>
  </si>
  <si>
    <t>VT</t>
  </si>
  <si>
    <t>VT - Vacant</t>
  </si>
  <si>
    <t>Green - Meetings (Pl.see comments)</t>
  </si>
  <si>
    <t>Green - Meetings (Pl. see comments)</t>
  </si>
  <si>
    <t>Monthly Total</t>
  </si>
  <si>
    <t>Running Total</t>
  </si>
  <si>
    <t>JAMUARY</t>
  </si>
  <si>
    <t>BD - BAMgladesh</t>
  </si>
  <si>
    <t>SL-Sri LAMka</t>
  </si>
  <si>
    <t>VT - VacAMt</t>
  </si>
  <si>
    <t>BH - BhutAM</t>
  </si>
  <si>
    <t>PO-ProgrAMme Office</t>
  </si>
  <si>
    <t>AL-AMnual Leave</t>
  </si>
  <si>
    <t>PK-PakistAM</t>
  </si>
  <si>
    <t>Rates</t>
  </si>
  <si>
    <t>COST</t>
  </si>
  <si>
    <t>19th SCM - 02-04 Dec.  09</t>
  </si>
  <si>
    <t>2nd ARAST/10 SARAST-(15-19 Jun 09)</t>
  </si>
  <si>
    <t>3rd NCM - (06-08 Sep 09)</t>
  </si>
  <si>
    <t>Meeting of Chief of Civil Aviation Training Centres (01-02 Sep. 2009, Sri Lanka)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</si>
</sst>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0">
    <font>
      <sz val="11"/>
      <color theme="1"/>
      <name val="Calibri"/>
      <family val="2"/>
    </font>
    <font>
      <sz val="11"/>
      <color indexed="8"/>
      <name val="Calibri"/>
      <family val="2"/>
    </font>
    <font>
      <sz val="9"/>
      <name val="Tahoma"/>
      <family val="2"/>
    </font>
    <font>
      <b/>
      <sz val="9"/>
      <name val="Tahoma"/>
      <family val="2"/>
    </font>
    <font>
      <sz val="7"/>
      <color indexed="8"/>
      <name val="Times New Roman"/>
      <family val="1"/>
    </font>
    <font>
      <sz val="12"/>
      <color indexed="8"/>
      <name val="Cambria"/>
      <family val="1"/>
    </font>
    <font>
      <b/>
      <sz val="12"/>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9"/>
      <color indexed="8"/>
      <name val="Calibri"/>
      <family val="2"/>
    </font>
    <font>
      <b/>
      <sz val="8"/>
      <color indexed="8"/>
      <name val="Calibri"/>
      <family val="2"/>
    </font>
    <font>
      <b/>
      <sz val="9"/>
      <color indexed="10"/>
      <name val="Calibri"/>
      <family val="2"/>
    </font>
    <font>
      <sz val="9"/>
      <color indexed="10"/>
      <name val="Calibri"/>
      <family val="2"/>
    </font>
    <font>
      <b/>
      <sz val="12"/>
      <color indexed="8"/>
      <name val="Calibri"/>
      <family val="2"/>
    </font>
    <font>
      <sz val="12"/>
      <color indexed="8"/>
      <name val="Calibri"/>
      <family val="2"/>
    </font>
    <font>
      <b/>
      <sz val="10"/>
      <color indexed="8"/>
      <name val="Calibri"/>
      <family val="2"/>
    </font>
    <font>
      <b/>
      <sz val="9"/>
      <color indexed="8"/>
      <name val="Calibri"/>
      <family val="2"/>
    </font>
    <font>
      <sz val="8"/>
      <color indexed="8"/>
      <name val="Calibri"/>
      <family val="2"/>
    </font>
    <font>
      <sz val="9"/>
      <color indexed="12"/>
      <name val="Calibri"/>
      <family val="2"/>
    </font>
    <font>
      <sz val="9"/>
      <name val="Calibri"/>
      <family val="2"/>
    </font>
    <font>
      <b/>
      <u val="single"/>
      <sz val="11"/>
      <color indexed="8"/>
      <name val="Calibri"/>
      <family val="2"/>
    </font>
    <font>
      <b/>
      <sz val="9"/>
      <name val="Calibri"/>
      <family val="2"/>
    </font>
    <font>
      <b/>
      <u val="single"/>
      <sz val="10"/>
      <color indexed="8"/>
      <name val="Calibri"/>
      <family val="2"/>
    </font>
    <font>
      <b/>
      <u val="single"/>
      <sz val="9"/>
      <color indexed="8"/>
      <name val="Calibri"/>
      <family val="2"/>
    </font>
    <font>
      <b/>
      <sz val="9"/>
      <color indexed="13"/>
      <name val="Calibri"/>
      <family val="2"/>
    </font>
    <font>
      <sz val="12"/>
      <color indexed="8"/>
      <name val="Wingdings 2"/>
      <family val="1"/>
    </font>
    <font>
      <sz val="9"/>
      <color indexed="16"/>
      <name val="Calibri"/>
      <family val="2"/>
    </font>
    <font>
      <sz val="11"/>
      <color indexed="12"/>
      <name val="Calibri"/>
      <family val="2"/>
    </font>
    <font>
      <sz val="10"/>
      <color indexed="12"/>
      <name val="Calibri"/>
      <family val="2"/>
    </font>
    <font>
      <b/>
      <u val="single"/>
      <sz val="11"/>
      <color indexed="12"/>
      <name val="Calibri"/>
      <family val="2"/>
    </font>
    <font>
      <b/>
      <sz val="11"/>
      <color indexed="12"/>
      <name val="Calibri"/>
      <family val="2"/>
    </font>
    <font>
      <b/>
      <sz val="8"/>
      <color indexed="12"/>
      <name val="Calibri"/>
      <family val="2"/>
    </font>
    <font>
      <b/>
      <sz val="9"/>
      <color indexed="12"/>
      <name val="Calibri"/>
      <family val="2"/>
    </font>
    <font>
      <b/>
      <sz val="10"/>
      <color indexed="12"/>
      <name val="Calibri"/>
      <family val="2"/>
    </font>
    <font>
      <b/>
      <sz val="8"/>
      <color indexed="60"/>
      <name val="Calibri"/>
      <family val="2"/>
    </font>
    <font>
      <b/>
      <sz val="11"/>
      <color indexed="60"/>
      <name val="Calibri"/>
      <family val="2"/>
    </font>
    <font>
      <b/>
      <sz val="10"/>
      <color indexed="60"/>
      <name val="Calibri"/>
      <family val="2"/>
    </font>
    <font>
      <sz val="9"/>
      <color indexed="60"/>
      <name val="Calibri"/>
      <family val="2"/>
    </font>
    <font>
      <b/>
      <sz val="9"/>
      <color indexed="60"/>
      <name val="Calibri"/>
      <family val="2"/>
    </font>
    <font>
      <sz val="5"/>
      <color indexed="8"/>
      <name val="Calibri"/>
      <family val="2"/>
    </font>
    <font>
      <sz val="7"/>
      <color indexed="8"/>
      <name val="Arial"/>
      <family val="0"/>
    </font>
    <font>
      <b/>
      <u val="single"/>
      <sz val="11"/>
      <color indexed="10"/>
      <name val="Calibri"/>
      <family val="0"/>
    </font>
    <font>
      <b/>
      <u val="single"/>
      <sz val="12"/>
      <color indexed="10"/>
      <name val="Calibri"/>
      <family val="0"/>
    </font>
    <font>
      <b/>
      <sz val="18"/>
      <color indexed="8"/>
      <name val="Calibri"/>
      <family val="0"/>
    </font>
    <font>
      <sz val="6"/>
      <color indexed="8"/>
      <name val="Calibri"/>
      <family val="0"/>
    </font>
    <font>
      <b/>
      <u val="single"/>
      <sz val="20"/>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b/>
      <sz val="8"/>
      <color theme="1"/>
      <name val="Calibri"/>
      <family val="2"/>
    </font>
    <font>
      <b/>
      <sz val="9"/>
      <color rgb="FFFF0000"/>
      <name val="Calibri"/>
      <family val="2"/>
    </font>
    <font>
      <sz val="9"/>
      <color rgb="FFFF0000"/>
      <name val="Calibri"/>
      <family val="2"/>
    </font>
    <font>
      <b/>
      <sz val="12"/>
      <color theme="1"/>
      <name val="Calibri"/>
      <family val="2"/>
    </font>
    <font>
      <sz val="12"/>
      <color theme="1"/>
      <name val="Calibri"/>
      <family val="2"/>
    </font>
    <font>
      <b/>
      <sz val="10"/>
      <color theme="1"/>
      <name val="Calibri"/>
      <family val="2"/>
    </font>
    <font>
      <b/>
      <sz val="9"/>
      <color theme="1"/>
      <name val="Calibri"/>
      <family val="2"/>
    </font>
    <font>
      <sz val="8"/>
      <color theme="1"/>
      <name val="Calibri"/>
      <family val="2"/>
    </font>
    <font>
      <sz val="9"/>
      <color rgb="FF0000FF"/>
      <name val="Calibri"/>
      <family val="2"/>
    </font>
    <font>
      <b/>
      <u val="single"/>
      <sz val="11"/>
      <color theme="1"/>
      <name val="Calibri"/>
      <family val="2"/>
    </font>
    <font>
      <b/>
      <u val="single"/>
      <sz val="10"/>
      <color theme="1"/>
      <name val="Calibri"/>
      <family val="2"/>
    </font>
    <font>
      <b/>
      <u val="single"/>
      <sz val="9"/>
      <color theme="1"/>
      <name val="Calibri"/>
      <family val="2"/>
    </font>
    <font>
      <b/>
      <sz val="9"/>
      <color rgb="FFFFFF00"/>
      <name val="Calibri"/>
      <family val="2"/>
    </font>
    <font>
      <sz val="12"/>
      <color theme="1"/>
      <name val="Wingdings 2"/>
      <family val="1"/>
    </font>
    <font>
      <sz val="9"/>
      <color theme="5" tint="-0.4999699890613556"/>
      <name val="Calibri"/>
      <family val="2"/>
    </font>
    <font>
      <sz val="11"/>
      <color rgb="FF0000FF"/>
      <name val="Calibri"/>
      <family val="2"/>
    </font>
    <font>
      <sz val="10"/>
      <color rgb="FF0000FF"/>
      <name val="Calibri"/>
      <family val="2"/>
    </font>
    <font>
      <sz val="11"/>
      <color theme="4" tint="-0.24997000396251678"/>
      <name val="Calibri"/>
      <family val="2"/>
    </font>
    <font>
      <b/>
      <u val="single"/>
      <sz val="11"/>
      <color rgb="FF0000FF"/>
      <name val="Calibri"/>
      <family val="2"/>
    </font>
    <font>
      <b/>
      <sz val="11"/>
      <color rgb="FF0000FF"/>
      <name val="Calibri"/>
      <family val="2"/>
    </font>
    <font>
      <b/>
      <sz val="8"/>
      <color rgb="FF0000FF"/>
      <name val="Calibri"/>
      <family val="2"/>
    </font>
    <font>
      <b/>
      <sz val="9"/>
      <color rgb="FF0000FF"/>
      <name val="Calibri"/>
      <family val="2"/>
    </font>
    <font>
      <b/>
      <sz val="10"/>
      <color rgb="FF0000FF"/>
      <name val="Calibri"/>
      <family val="2"/>
    </font>
    <font>
      <b/>
      <sz val="8"/>
      <color theme="5" tint="-0.24997000396251678"/>
      <name val="Calibri"/>
      <family val="2"/>
    </font>
    <font>
      <b/>
      <sz val="11"/>
      <color theme="5" tint="-0.24997000396251678"/>
      <name val="Calibri"/>
      <family val="2"/>
    </font>
    <font>
      <sz val="11"/>
      <color theme="5" tint="-0.24997000396251678"/>
      <name val="Calibri"/>
      <family val="2"/>
    </font>
    <font>
      <b/>
      <sz val="10"/>
      <color theme="5" tint="-0.24997000396251678"/>
      <name val="Calibri"/>
      <family val="2"/>
    </font>
    <font>
      <sz val="9"/>
      <color theme="5" tint="-0.24997000396251678"/>
      <name val="Calibri"/>
      <family val="2"/>
    </font>
    <font>
      <b/>
      <sz val="9"/>
      <color theme="5" tint="-0.24997000396251678"/>
      <name val="Calibri"/>
      <family val="2"/>
    </font>
    <font>
      <sz val="5"/>
      <color theme="1"/>
      <name val="Calibri"/>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9" tint="-0.24997000396251678"/>
        <bgColor indexed="64"/>
      </patternFill>
    </fill>
    <fill>
      <patternFill patternType="solid">
        <fgColor theme="2" tint="-0.4999699890613556"/>
        <bgColor indexed="64"/>
      </patternFill>
    </fill>
    <fill>
      <patternFill patternType="solid">
        <fgColor theme="0" tint="-0.04997999966144562"/>
        <bgColor indexed="64"/>
      </patternFill>
    </fill>
    <fill>
      <patternFill patternType="solid">
        <fgColor rgb="FF00FF00"/>
        <bgColor indexed="64"/>
      </patternFill>
    </fill>
    <fill>
      <patternFill patternType="solid">
        <fgColor theme="6" tint="-0.24997000396251678"/>
        <bgColor indexed="64"/>
      </patternFill>
    </fill>
    <fill>
      <patternFill patternType="solid">
        <fgColor theme="2" tint="-0.09996999800205231"/>
        <bgColor indexed="64"/>
      </patternFill>
    </fill>
    <fill>
      <patternFill patternType="solid">
        <fgColor theme="8" tint="-0.24997000396251678"/>
        <bgColor indexed="64"/>
      </patternFill>
    </fill>
    <fill>
      <patternFill patternType="solid">
        <fgColor rgb="FFFFC000"/>
        <bgColor indexed="64"/>
      </patternFill>
    </fill>
    <fill>
      <patternFill patternType="solid">
        <fgColor rgb="FFFF0000"/>
        <bgColor indexed="64"/>
      </patternFill>
    </fill>
    <fill>
      <patternFill patternType="solid">
        <fgColor theme="3" tint="-0.24997000396251678"/>
        <bgColor indexed="64"/>
      </patternFill>
    </fill>
    <fill>
      <patternFill patternType="solid">
        <fgColor theme="2" tint="-0.7499799728393555"/>
        <bgColor indexed="64"/>
      </patternFill>
    </fill>
    <fill>
      <patternFill patternType="lightUp"/>
    </fill>
    <fill>
      <patternFill patternType="lightUp">
        <bgColor theme="0"/>
      </patternFill>
    </fill>
    <fill>
      <patternFill patternType="solid">
        <fgColor theme="2" tint="-0.24997000396251678"/>
        <bgColor indexed="64"/>
      </patternFill>
    </fill>
    <fill>
      <patternFill patternType="solid">
        <fgColor theme="3" tint="0.7999799847602844"/>
        <bgColor indexed="64"/>
      </patternFill>
    </fill>
  </fills>
  <borders count="1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style="thin"/>
      <top/>
      <bottom/>
    </border>
    <border>
      <left style="thin"/>
      <right/>
      <top/>
      <bottom style="thin"/>
    </border>
    <border>
      <left/>
      <right style="thin"/>
      <top style="thin"/>
      <bottom/>
    </border>
    <border>
      <left/>
      <right style="thin"/>
      <top/>
      <bottom style="thin"/>
    </border>
    <border>
      <left style="thin"/>
      <right/>
      <top style="thin"/>
      <bottom/>
    </border>
    <border>
      <left style="thin"/>
      <right style="medium"/>
      <top style="thin"/>
      <bottom style="thin"/>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top style="thin"/>
      <bottom style="thin"/>
    </border>
    <border>
      <left/>
      <right style="thin"/>
      <top/>
      <bottom/>
    </border>
    <border>
      <left style="medium"/>
      <right style="thin"/>
      <top style="thin"/>
      <bottom style="medium"/>
    </border>
    <border>
      <left style="medium"/>
      <right style="thin"/>
      <top style="thin"/>
      <bottom/>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n"/>
      <bottom style="thick">
        <color rgb="FFFF0000"/>
      </bottom>
    </border>
    <border>
      <left style="thin"/>
      <right style="thin"/>
      <top style="thin"/>
      <bottom style="thick">
        <color rgb="FFFF0000"/>
      </bottom>
    </border>
    <border>
      <left style="thin"/>
      <right style="thick">
        <color rgb="FFFF0000"/>
      </right>
      <top style="thin"/>
      <bottom style="thick">
        <color rgb="FFFF0000"/>
      </bottom>
    </border>
    <border>
      <left/>
      <right style="thin"/>
      <top style="thick">
        <color rgb="FFFF0000"/>
      </top>
      <bottom style="thin"/>
    </border>
    <border>
      <left/>
      <right style="thin"/>
      <top style="thin"/>
      <bottom style="thick">
        <color rgb="FFFF0000"/>
      </bottom>
    </border>
    <border>
      <left style="thin"/>
      <right/>
      <top style="thick">
        <color rgb="FFFF0000"/>
      </top>
      <bottom style="thin"/>
    </border>
    <border>
      <left style="thin"/>
      <right/>
      <top style="thin"/>
      <bottom style="thick">
        <color rgb="FFFF0000"/>
      </bottom>
    </border>
    <border>
      <left style="medium"/>
      <right/>
      <top/>
      <bottom/>
    </border>
    <border>
      <left/>
      <right style="thin"/>
      <top style="thin">
        <color theme="5" tint="-0.24997000396251678"/>
      </top>
      <bottom style="thin"/>
    </border>
    <border>
      <left style="medium">
        <color theme="5" tint="-0.24997000396251678"/>
      </left>
      <right style="thin"/>
      <top style="medium">
        <color theme="5" tint="-0.24997000396251678"/>
      </top>
      <bottom style="thin"/>
    </border>
    <border>
      <left style="thin"/>
      <right style="thin"/>
      <top style="medium">
        <color theme="5" tint="-0.24997000396251678"/>
      </top>
      <bottom style="thin"/>
    </border>
    <border>
      <left style="medium">
        <color theme="5" tint="-0.24997000396251678"/>
      </left>
      <right style="thin"/>
      <top style="thin"/>
      <bottom style="thin"/>
    </border>
    <border>
      <left style="thin">
        <color theme="1"/>
      </left>
      <right style="thin">
        <color theme="1"/>
      </right>
      <top style="thin">
        <color theme="1"/>
      </top>
      <bottom style="thin">
        <color theme="1"/>
      </bottom>
    </border>
    <border>
      <left/>
      <right/>
      <top/>
      <bottom style="thin"/>
    </border>
    <border>
      <left style="thin"/>
      <right style="thin"/>
      <top/>
      <bottom style="thin">
        <color theme="1"/>
      </bottom>
    </border>
    <border>
      <left/>
      <right style="thin">
        <color theme="1"/>
      </right>
      <top style="thin">
        <color theme="1"/>
      </top>
      <bottom style="thin">
        <color theme="1"/>
      </bottom>
    </border>
    <border>
      <left style="thin"/>
      <right style="thin"/>
      <top style="medium">
        <color theme="1"/>
      </top>
      <bottom style="thin"/>
    </border>
    <border>
      <left/>
      <right style="thin"/>
      <top style="medium">
        <color theme="1"/>
      </top>
      <bottom/>
    </border>
    <border>
      <left style="thin"/>
      <right style="thin"/>
      <top style="medium">
        <color theme="1"/>
      </top>
      <bottom/>
    </border>
    <border>
      <left style="thin"/>
      <right style="medium">
        <color theme="1"/>
      </right>
      <top style="medium">
        <color theme="1"/>
      </top>
      <bottom/>
    </border>
    <border>
      <left style="thin"/>
      <right style="medium">
        <color theme="1"/>
      </right>
      <top style="medium"/>
      <bottom style="thin"/>
    </border>
    <border>
      <left style="thin"/>
      <right style="medium">
        <color theme="1"/>
      </right>
      <top style="thin"/>
      <bottom style="thin"/>
    </border>
    <border>
      <left style="thin"/>
      <right style="medium">
        <color theme="1"/>
      </right>
      <top style="thin"/>
      <bottom style="medium"/>
    </border>
    <border>
      <left style="thin"/>
      <right style="thin"/>
      <top style="thin"/>
      <bottom style="medium">
        <color theme="1"/>
      </bottom>
    </border>
    <border>
      <left style="thin"/>
      <right style="medium">
        <color theme="1"/>
      </right>
      <top style="thin"/>
      <bottom style="medium">
        <color theme="1"/>
      </bottom>
    </border>
    <border>
      <left style="medium"/>
      <right/>
      <top style="medium">
        <color theme="1"/>
      </top>
      <bottom/>
    </border>
    <border>
      <left/>
      <right/>
      <top style="medium">
        <color theme="1"/>
      </top>
      <bottom/>
    </border>
    <border>
      <left style="thin"/>
      <right style="medium">
        <color theme="1"/>
      </right>
      <top style="medium">
        <color theme="1"/>
      </top>
      <bottom style="thin"/>
    </border>
    <border>
      <left style="medium"/>
      <right style="thin"/>
      <top style="thin"/>
      <bottom style="medium">
        <color theme="1"/>
      </bottom>
    </border>
    <border>
      <left style="medium"/>
      <right/>
      <top/>
      <bottom style="medium">
        <color theme="1"/>
      </bottom>
    </border>
    <border>
      <left style="thin"/>
      <right style="thin"/>
      <top/>
      <bottom style="medium">
        <color theme="1"/>
      </bottom>
    </border>
    <border>
      <left/>
      <right style="thin"/>
      <top style="thin"/>
      <bottom style="medium">
        <color theme="1"/>
      </bottom>
    </border>
    <border>
      <left style="thin"/>
      <right style="medium">
        <color theme="1"/>
      </right>
      <top/>
      <bottom style="thin"/>
    </border>
    <border>
      <left/>
      <right style="thin">
        <color theme="1"/>
      </right>
      <top/>
      <bottom style="thin">
        <color theme="1"/>
      </bottom>
    </border>
    <border>
      <left style="thin">
        <color theme="1"/>
      </left>
      <right style="thin">
        <color theme="1"/>
      </right>
      <top/>
      <bottom style="thin">
        <color theme="1"/>
      </bottom>
    </border>
    <border>
      <left/>
      <right style="medium">
        <color theme="1"/>
      </right>
      <top/>
      <bottom style="medium">
        <color theme="1"/>
      </bottom>
    </border>
    <border>
      <left/>
      <right style="thin"/>
      <top style="thin"/>
      <bottom style="thin">
        <color theme="1"/>
      </bottom>
    </border>
    <border>
      <left style="thin"/>
      <right/>
      <top style="thin"/>
      <bottom style="medium">
        <color theme="1"/>
      </bottom>
    </border>
    <border>
      <left style="thin"/>
      <right style="medium">
        <color theme="1"/>
      </right>
      <top/>
      <bottom/>
    </border>
    <border>
      <left style="thin"/>
      <right style="medium"/>
      <top style="medium">
        <color theme="1"/>
      </top>
      <bottom style="thin"/>
    </border>
    <border>
      <left/>
      <right style="medium">
        <color theme="1"/>
      </right>
      <top style="medium">
        <color theme="1"/>
      </top>
      <bottom style="thin"/>
    </border>
    <border>
      <left/>
      <right style="medium">
        <color theme="1"/>
      </right>
      <top style="thin"/>
      <bottom style="thin"/>
    </border>
    <border>
      <left style="thin"/>
      <right/>
      <top/>
      <bottom style="medium">
        <color theme="1"/>
      </bottom>
    </border>
    <border>
      <left style="thin"/>
      <right style="medium"/>
      <top style="thin"/>
      <bottom style="medium">
        <color theme="1"/>
      </bottom>
    </border>
    <border>
      <left/>
      <right style="medium">
        <color theme="1"/>
      </right>
      <top style="thin"/>
      <bottom style="medium">
        <color theme="1"/>
      </bottom>
    </border>
    <border>
      <left style="thin"/>
      <right style="medium">
        <color theme="1"/>
      </right>
      <top/>
      <bottom style="medium">
        <color theme="1"/>
      </bottom>
    </border>
    <border>
      <left style="thin">
        <color theme="1"/>
      </left>
      <right style="thin">
        <color theme="1"/>
      </right>
      <top style="thin">
        <color theme="1"/>
      </top>
      <bottom/>
    </border>
    <border>
      <left/>
      <right style="thin"/>
      <top/>
      <bottom style="medium">
        <color theme="1"/>
      </bottom>
    </border>
    <border>
      <left/>
      <right/>
      <top/>
      <bottom style="medium">
        <color theme="1"/>
      </bottom>
    </border>
    <border>
      <left/>
      <right style="thin">
        <color theme="1"/>
      </right>
      <top style="thin">
        <color theme="1"/>
      </top>
      <bottom/>
    </border>
    <border>
      <left style="thin"/>
      <right style="medium">
        <color theme="1"/>
      </right>
      <top style="medium">
        <color theme="5" tint="-0.24997000396251678"/>
      </top>
      <bottom style="thin"/>
    </border>
    <border>
      <left style="medium">
        <color theme="5" tint="-0.24997000396251678"/>
      </left>
      <right style="thin"/>
      <top style="thin"/>
      <bottom style="medium">
        <color theme="1"/>
      </bottom>
    </border>
    <border>
      <left style="thin"/>
      <right style="medium">
        <color theme="1"/>
      </right>
      <top style="thin"/>
      <bottom/>
    </border>
    <border>
      <left style="thin">
        <color theme="1"/>
      </left>
      <right style="medium">
        <color theme="1"/>
      </right>
      <top style="thin">
        <color theme="1"/>
      </top>
      <bottom style="thin">
        <color theme="1"/>
      </bottom>
    </border>
    <border>
      <left/>
      <right style="medium">
        <color theme="1"/>
      </right>
      <top/>
      <bottom style="thin"/>
    </border>
    <border>
      <left style="thin">
        <color theme="1"/>
      </left>
      <right style="medium">
        <color theme="1"/>
      </right>
      <top/>
      <bottom style="thin">
        <color theme="1"/>
      </bottom>
    </border>
    <border>
      <left style="thin"/>
      <right style="medium">
        <color theme="1"/>
      </right>
      <top style="thin">
        <color theme="5" tint="-0.24997000396251678"/>
      </top>
      <bottom style="thin"/>
    </border>
    <border>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top style="medium">
        <color theme="1"/>
      </top>
      <bottom/>
    </border>
    <border>
      <left style="thin">
        <color theme="1"/>
      </left>
      <right style="thin">
        <color theme="1"/>
      </right>
      <top style="medium"/>
      <bottom style="thin">
        <color theme="1"/>
      </bottom>
    </border>
    <border>
      <left style="medium"/>
      <right/>
      <top/>
      <bottom style="medium"/>
    </border>
    <border>
      <left style="thin">
        <color theme="1"/>
      </left>
      <right style="thin">
        <color theme="1"/>
      </right>
      <top style="thin">
        <color theme="1"/>
      </top>
      <bottom style="medium"/>
    </border>
    <border>
      <left style="medium"/>
      <right/>
      <top style="medium"/>
      <bottom style="thin"/>
    </border>
    <border>
      <left style="medium"/>
      <right/>
      <top style="medium"/>
      <bottom/>
    </border>
    <border>
      <left style="medium">
        <color rgb="FF00B0F0"/>
      </left>
      <right style="thin"/>
      <top style="medium">
        <color rgb="FF00B0F0"/>
      </top>
      <bottom style="thin"/>
    </border>
    <border>
      <left style="thin"/>
      <right style="thin"/>
      <top style="medium">
        <color rgb="FF00B0F0"/>
      </top>
      <bottom style="thin"/>
    </border>
    <border>
      <left style="thin"/>
      <right style="medium">
        <color rgb="FF00B0F0"/>
      </right>
      <top style="medium">
        <color rgb="FF00B0F0"/>
      </top>
      <bottom style="thin"/>
    </border>
    <border>
      <left style="medium">
        <color rgb="FF00B0F0"/>
      </left>
      <right style="thin"/>
      <top style="thin"/>
      <bottom style="thin"/>
    </border>
    <border>
      <left style="thin"/>
      <right style="medium">
        <color rgb="FF00B0F0"/>
      </right>
      <top style="thin"/>
      <bottom style="thin"/>
    </border>
    <border>
      <left style="thin">
        <color theme="1"/>
      </left>
      <right style="thin">
        <color theme="1"/>
      </right>
      <top style="medium">
        <color theme="1"/>
      </top>
      <bottom style="thin">
        <color theme="1"/>
      </bottom>
    </border>
    <border>
      <left style="medium"/>
      <right style="thin"/>
      <top/>
      <bottom/>
    </border>
    <border>
      <left style="medium"/>
      <right style="thin"/>
      <top/>
      <bottom style="medium"/>
    </border>
    <border>
      <left/>
      <right/>
      <top style="thin"/>
      <bottom/>
    </border>
    <border>
      <left style="thin"/>
      <right/>
      <top/>
      <bottom/>
    </border>
    <border>
      <left style="thin"/>
      <right style="thin"/>
      <top style="medium"/>
      <bottom/>
    </border>
    <border>
      <left style="thin"/>
      <right style="thin"/>
      <top/>
      <bottom style="medium"/>
    </border>
    <border>
      <left style="thin"/>
      <right/>
      <top/>
      <bottom style="medium"/>
    </border>
    <border>
      <left style="medium">
        <color rgb="FF00B0F0"/>
      </left>
      <right style="thin"/>
      <top/>
      <bottom style="medium"/>
    </border>
    <border>
      <left style="thin"/>
      <right style="medium">
        <color rgb="FF00B0F0"/>
      </right>
      <top/>
      <bottom style="medium"/>
    </border>
    <border>
      <left/>
      <right/>
      <top style="medium"/>
      <bottom/>
    </border>
    <border>
      <left style="thin"/>
      <right style="medium"/>
      <top style="medium"/>
      <bottom/>
    </border>
    <border>
      <left/>
      <right/>
      <top/>
      <bottom style="medium"/>
    </border>
    <border>
      <left style="medium"/>
      <right style="thin"/>
      <top style="medium"/>
      <bottom/>
    </border>
    <border>
      <left style="thin"/>
      <right style="medium"/>
      <top style="thin"/>
      <bottom/>
    </border>
    <border>
      <left/>
      <right style="medium"/>
      <top style="medium"/>
      <bottom style="thin"/>
    </border>
    <border>
      <left/>
      <right style="medium"/>
      <top style="thin"/>
      <bottom style="thin"/>
    </border>
    <border>
      <left/>
      <right style="medium"/>
      <top style="thin"/>
      <bottom style="medium"/>
    </border>
    <border>
      <left style="thin"/>
      <right style="medium">
        <color theme="1"/>
      </right>
      <top style="medium"/>
      <bottom/>
    </border>
    <border>
      <left/>
      <right style="medium"/>
      <top style="medium"/>
      <bottom/>
    </border>
    <border>
      <left/>
      <right style="medium"/>
      <top/>
      <bottom/>
    </border>
    <border>
      <left/>
      <right style="medium"/>
      <top/>
      <bottom style="medium"/>
    </border>
    <border>
      <left style="medium"/>
      <right style="thin"/>
      <top style="medium"/>
      <bottom style="medium"/>
    </border>
    <border>
      <left style="thin"/>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style="thin"/>
      <top/>
      <bottom style="thin"/>
    </border>
    <border>
      <left style="thin">
        <color theme="1"/>
      </left>
      <right/>
      <top style="medium">
        <color theme="1"/>
      </top>
      <bottom style="thin">
        <color theme="1"/>
      </bottom>
    </border>
    <border>
      <left/>
      <right style="medium">
        <color theme="1"/>
      </right>
      <top style="medium">
        <color theme="1"/>
      </top>
      <bottom style="thin">
        <color theme="1"/>
      </bottom>
    </border>
    <border>
      <left style="thin"/>
      <right/>
      <top style="medium"/>
      <bottom style="thin"/>
    </border>
    <border>
      <left style="thin">
        <color theme="1"/>
      </left>
      <right/>
      <top style="thin">
        <color theme="1"/>
      </top>
      <bottom style="thin">
        <color theme="1"/>
      </bottom>
    </border>
    <border>
      <left/>
      <right style="medium">
        <color theme="1"/>
      </right>
      <top style="thin">
        <color theme="1"/>
      </top>
      <bottom style="thin">
        <color theme="1"/>
      </bottom>
    </border>
    <border>
      <left style="thin">
        <color theme="1"/>
      </left>
      <right/>
      <top style="thin">
        <color theme="1"/>
      </top>
      <bottom/>
    </border>
    <border>
      <left/>
      <right style="medium">
        <color theme="1"/>
      </right>
      <top style="thin">
        <color theme="1"/>
      </top>
      <bottom/>
    </border>
    <border>
      <left style="medium">
        <color theme="1"/>
      </left>
      <right style="medium"/>
      <top style="medium">
        <color theme="1"/>
      </top>
      <bottom/>
    </border>
    <border>
      <left style="medium">
        <color theme="1"/>
      </left>
      <right style="medium"/>
      <top/>
      <bottom/>
    </border>
    <border>
      <left style="medium"/>
      <right style="medium"/>
      <top style="medium"/>
      <bottom/>
    </border>
    <border>
      <left style="medium"/>
      <right style="medium"/>
      <top/>
      <bottom/>
    </border>
    <border>
      <left style="medium"/>
      <right style="medium"/>
      <top/>
      <bottom style="medium"/>
    </border>
    <border>
      <left style="medium">
        <color theme="1"/>
      </left>
      <right style="medium"/>
      <top/>
      <bottom style="medium">
        <color theme="1"/>
      </bottom>
    </border>
    <border>
      <left style="medium">
        <color theme="1"/>
      </left>
      <right style="thin"/>
      <top/>
      <bottom/>
    </border>
    <border>
      <left style="medium">
        <color theme="1"/>
      </left>
      <right/>
      <top style="medium">
        <color theme="1"/>
      </top>
      <bottom/>
    </border>
    <border>
      <left style="medium">
        <color theme="1"/>
      </left>
      <right/>
      <top/>
      <bottom/>
    </border>
    <border>
      <left style="medium">
        <color theme="1"/>
      </left>
      <right/>
      <top/>
      <bottom style="medium">
        <color theme="1"/>
      </bottom>
    </border>
    <border>
      <left style="medium">
        <color theme="1"/>
      </left>
      <right style="thin">
        <color theme="1"/>
      </right>
      <top style="medium">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border>
    <border>
      <left style="medium">
        <color theme="1"/>
      </left>
      <right style="thin"/>
      <top/>
      <bottom style="medium">
        <color theme="1"/>
      </bottom>
    </border>
    <border>
      <left style="thin">
        <color theme="1"/>
      </left>
      <right style="medium"/>
      <top style="thin">
        <color theme="1"/>
      </top>
      <bottom style="thin">
        <color theme="1"/>
      </bottom>
    </border>
    <border>
      <left style="thin">
        <color theme="1"/>
      </left>
      <right style="medium"/>
      <top style="thin">
        <color theme="1"/>
      </top>
      <bottom/>
    </border>
    <border>
      <left style="thin">
        <color theme="1"/>
      </left>
      <right style="medium"/>
      <top style="medium"/>
      <bottom style="thin">
        <color theme="1"/>
      </bottom>
    </border>
    <border>
      <left style="thin">
        <color theme="1"/>
      </left>
      <right style="medium"/>
      <top style="thin">
        <color theme="1"/>
      </top>
      <bottom style="medium"/>
    </border>
    <border>
      <left/>
      <right style="medium"/>
      <top style="thin"/>
      <bottom/>
    </border>
    <border>
      <left/>
      <right style="medium"/>
      <top style="thin"/>
      <bottom style="medium">
        <color theme="1"/>
      </bottom>
    </border>
    <border>
      <left/>
      <right style="medium"/>
      <top/>
      <bottom style="thin"/>
    </border>
    <border>
      <left style="medium"/>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931">
    <xf numFmtId="0" fontId="0" fillId="0" borderId="0" xfId="0" applyFont="1" applyAlignment="1">
      <alignment/>
    </xf>
    <xf numFmtId="0" fontId="77" fillId="0" borderId="0" xfId="0" applyFont="1" applyAlignment="1">
      <alignment/>
    </xf>
    <xf numFmtId="0" fontId="78" fillId="0" borderId="10" xfId="0" applyFont="1" applyBorder="1" applyAlignment="1">
      <alignment horizontal="center"/>
    </xf>
    <xf numFmtId="0" fontId="78" fillId="33" borderId="10" xfId="0" applyFont="1" applyFill="1" applyBorder="1" applyAlignment="1">
      <alignment horizontal="center"/>
    </xf>
    <xf numFmtId="0" fontId="78" fillId="0" borderId="10" xfId="0" applyFont="1" applyBorder="1" applyAlignment="1">
      <alignment/>
    </xf>
    <xf numFmtId="0" fontId="79" fillId="0" borderId="10" xfId="0" applyFont="1" applyBorder="1" applyAlignment="1">
      <alignment horizontal="center" vertical="center"/>
    </xf>
    <xf numFmtId="0" fontId="78" fillId="33" borderId="10" xfId="0" applyFont="1" applyFill="1" applyBorder="1" applyAlignment="1">
      <alignment/>
    </xf>
    <xf numFmtId="0" fontId="77" fillId="0" borderId="0" xfId="0" applyFont="1" applyBorder="1" applyAlignment="1">
      <alignment/>
    </xf>
    <xf numFmtId="0" fontId="0" fillId="0" borderId="0" xfId="0" applyBorder="1" applyAlignment="1">
      <alignment/>
    </xf>
    <xf numFmtId="0" fontId="78" fillId="0" borderId="0" xfId="0" applyFont="1" applyBorder="1" applyAlignment="1">
      <alignment horizontal="center"/>
    </xf>
    <xf numFmtId="0" fontId="78" fillId="0" borderId="0" xfId="0" applyFont="1" applyBorder="1" applyAlignment="1">
      <alignment/>
    </xf>
    <xf numFmtId="0" fontId="78" fillId="0" borderId="0" xfId="0" applyFont="1" applyFill="1" applyBorder="1" applyAlignment="1">
      <alignment horizontal="center"/>
    </xf>
    <xf numFmtId="0" fontId="80" fillId="10" borderId="10" xfId="0" applyFont="1" applyFill="1" applyBorder="1" applyAlignment="1">
      <alignment horizontal="center"/>
    </xf>
    <xf numFmtId="0" fontId="78" fillId="10" borderId="10" xfId="0" applyFont="1" applyFill="1" applyBorder="1" applyAlignment="1">
      <alignment horizontal="center"/>
    </xf>
    <xf numFmtId="0" fontId="79" fillId="10" borderId="0" xfId="0" applyFont="1" applyFill="1" applyBorder="1" applyAlignment="1">
      <alignment horizontal="center" vertical="center"/>
    </xf>
    <xf numFmtId="0" fontId="81" fillId="10" borderId="10" xfId="0" applyFont="1" applyFill="1" applyBorder="1" applyAlignment="1">
      <alignment horizontal="center"/>
    </xf>
    <xf numFmtId="0" fontId="78" fillId="0" borderId="11" xfId="0" applyFont="1" applyBorder="1" applyAlignment="1">
      <alignment horizontal="center"/>
    </xf>
    <xf numFmtId="0" fontId="80" fillId="10" borderId="12" xfId="0" applyFont="1" applyFill="1" applyBorder="1" applyAlignment="1">
      <alignment horizontal="center"/>
    </xf>
    <xf numFmtId="0" fontId="78" fillId="10" borderId="12" xfId="0" applyFont="1" applyFill="1" applyBorder="1" applyAlignment="1">
      <alignment horizontal="center"/>
    </xf>
    <xf numFmtId="0" fontId="78" fillId="0" borderId="13" xfId="0" applyFont="1" applyBorder="1" applyAlignment="1">
      <alignment horizontal="center"/>
    </xf>
    <xf numFmtId="0" fontId="78" fillId="33" borderId="13" xfId="0" applyFont="1" applyFill="1" applyBorder="1" applyAlignment="1">
      <alignment horizontal="center"/>
    </xf>
    <xf numFmtId="0" fontId="80" fillId="10" borderId="13" xfId="0" applyFont="1" applyFill="1" applyBorder="1" applyAlignment="1">
      <alignment horizontal="center"/>
    </xf>
    <xf numFmtId="0" fontId="78" fillId="10" borderId="13" xfId="0" applyFont="1" applyFill="1" applyBorder="1" applyAlignment="1">
      <alignment horizontal="center"/>
    </xf>
    <xf numFmtId="0" fontId="78" fillId="0" borderId="14" xfId="0" applyFont="1" applyBorder="1" applyAlignment="1">
      <alignment horizontal="center"/>
    </xf>
    <xf numFmtId="0" fontId="78" fillId="33" borderId="15" xfId="0" applyFont="1" applyFill="1" applyBorder="1" applyAlignment="1">
      <alignment/>
    </xf>
    <xf numFmtId="0" fontId="80" fillId="10" borderId="16" xfId="0" applyFont="1" applyFill="1" applyBorder="1" applyAlignment="1">
      <alignment horizontal="center"/>
    </xf>
    <xf numFmtId="0" fontId="78" fillId="10" borderId="16" xfId="0" applyFont="1" applyFill="1" applyBorder="1" applyAlignment="1">
      <alignment horizontal="center"/>
    </xf>
    <xf numFmtId="0" fontId="78" fillId="33" borderId="13" xfId="0" applyFont="1" applyFill="1" applyBorder="1" applyAlignment="1">
      <alignment/>
    </xf>
    <xf numFmtId="0" fontId="81" fillId="10" borderId="13" xfId="0" applyFont="1" applyFill="1" applyBorder="1" applyAlignment="1">
      <alignment horizontal="center"/>
    </xf>
    <xf numFmtId="0" fontId="78" fillId="0" borderId="12" xfId="0" applyFont="1" applyBorder="1" applyAlignment="1">
      <alignment horizontal="center"/>
    </xf>
    <xf numFmtId="0" fontId="78" fillId="0" borderId="17" xfId="0" applyFont="1" applyBorder="1" applyAlignment="1">
      <alignment horizontal="center"/>
    </xf>
    <xf numFmtId="0" fontId="78" fillId="0" borderId="18" xfId="0" applyFont="1" applyBorder="1" applyAlignment="1">
      <alignment horizontal="center"/>
    </xf>
    <xf numFmtId="0" fontId="78" fillId="0" borderId="19" xfId="0" applyFont="1" applyBorder="1" applyAlignment="1">
      <alignment horizontal="center"/>
    </xf>
    <xf numFmtId="0" fontId="78" fillId="0" borderId="20" xfId="0" applyFont="1" applyBorder="1" applyAlignment="1">
      <alignment horizontal="center"/>
    </xf>
    <xf numFmtId="0" fontId="78" fillId="33" borderId="21" xfId="0" applyFont="1" applyFill="1" applyBorder="1" applyAlignment="1">
      <alignment/>
    </xf>
    <xf numFmtId="0" fontId="0" fillId="33" borderId="0" xfId="0" applyFill="1" applyBorder="1" applyAlignment="1">
      <alignment/>
    </xf>
    <xf numFmtId="0" fontId="77" fillId="33" borderId="0" xfId="0" applyFont="1" applyFill="1" applyBorder="1" applyAlignment="1">
      <alignment/>
    </xf>
    <xf numFmtId="0" fontId="78" fillId="33" borderId="22" xfId="0" applyFont="1" applyFill="1" applyBorder="1" applyAlignment="1">
      <alignment horizontal="center"/>
    </xf>
    <xf numFmtId="0" fontId="78" fillId="0" borderId="22" xfId="0" applyFont="1" applyBorder="1" applyAlignment="1">
      <alignment horizontal="center"/>
    </xf>
    <xf numFmtId="0" fontId="78" fillId="0" borderId="23" xfId="0" applyFont="1" applyBorder="1" applyAlignment="1">
      <alignment horizontal="center"/>
    </xf>
    <xf numFmtId="0" fontId="78" fillId="0" borderId="24" xfId="0" applyFont="1" applyBorder="1" applyAlignment="1">
      <alignment horizontal="center"/>
    </xf>
    <xf numFmtId="0" fontId="78" fillId="33" borderId="22" xfId="0" applyFont="1" applyFill="1" applyBorder="1" applyAlignment="1">
      <alignment/>
    </xf>
    <xf numFmtId="0" fontId="78" fillId="33" borderId="25" xfId="0" applyFont="1" applyFill="1" applyBorder="1" applyAlignment="1">
      <alignment/>
    </xf>
    <xf numFmtId="0" fontId="78" fillId="10" borderId="21" xfId="0" applyFont="1" applyFill="1" applyBorder="1" applyAlignment="1">
      <alignment horizontal="center"/>
    </xf>
    <xf numFmtId="0" fontId="78" fillId="0" borderId="21" xfId="0" applyFont="1" applyBorder="1" applyAlignment="1">
      <alignment/>
    </xf>
    <xf numFmtId="0" fontId="78" fillId="33" borderId="26" xfId="0" applyFont="1" applyFill="1" applyBorder="1" applyAlignment="1">
      <alignment/>
    </xf>
    <xf numFmtId="0" fontId="82" fillId="0" borderId="0" xfId="0" applyFont="1" applyBorder="1" applyAlignment="1">
      <alignment/>
    </xf>
    <xf numFmtId="0" fontId="83" fillId="0" borderId="0" xfId="0" applyFont="1" applyBorder="1" applyAlignment="1">
      <alignment/>
    </xf>
    <xf numFmtId="0" fontId="82" fillId="0" borderId="0" xfId="0" applyFont="1" applyBorder="1" applyAlignment="1">
      <alignment horizontal="center" vertical="center"/>
    </xf>
    <xf numFmtId="0" fontId="83" fillId="0" borderId="0" xfId="0" applyFont="1" applyBorder="1" applyAlignment="1">
      <alignment horizontal="left"/>
    </xf>
    <xf numFmtId="0" fontId="83" fillId="0" borderId="0" xfId="0" applyFont="1" applyBorder="1" applyAlignment="1">
      <alignment horizontal="center"/>
    </xf>
    <xf numFmtId="0" fontId="83" fillId="0" borderId="0" xfId="0" applyFont="1" applyBorder="1" applyAlignment="1">
      <alignment horizontal="center" textRotation="90"/>
    </xf>
    <xf numFmtId="0" fontId="78" fillId="0" borderId="0" xfId="0" applyFont="1" applyBorder="1" applyAlignment="1">
      <alignment horizontal="center" textRotation="90"/>
    </xf>
    <xf numFmtId="0" fontId="83" fillId="0" borderId="10" xfId="0" applyFont="1" applyBorder="1" applyAlignment="1">
      <alignment horizontal="center"/>
    </xf>
    <xf numFmtId="0" fontId="83" fillId="0" borderId="10" xfId="0" applyFont="1" applyBorder="1" applyAlignment="1">
      <alignment horizontal="center" vertical="center"/>
    </xf>
    <xf numFmtId="0" fontId="83" fillId="13" borderId="10" xfId="0" applyFont="1" applyFill="1" applyBorder="1" applyAlignment="1">
      <alignment horizontal="center"/>
    </xf>
    <xf numFmtId="0" fontId="84" fillId="13" borderId="10" xfId="0" applyFont="1" applyFill="1" applyBorder="1" applyAlignment="1">
      <alignment horizontal="center" textRotation="90"/>
    </xf>
    <xf numFmtId="0" fontId="78" fillId="0" borderId="15" xfId="0" applyFont="1" applyBorder="1" applyAlignment="1">
      <alignment horizontal="center"/>
    </xf>
    <xf numFmtId="0" fontId="84" fillId="16" borderId="27" xfId="0" applyFont="1" applyFill="1" applyBorder="1" applyAlignment="1">
      <alignment textRotation="45"/>
    </xf>
    <xf numFmtId="0" fontId="84" fillId="16" borderId="28" xfId="0" applyFont="1" applyFill="1" applyBorder="1" applyAlignment="1">
      <alignment textRotation="45"/>
    </xf>
    <xf numFmtId="0" fontId="80" fillId="16" borderId="28" xfId="0" applyFont="1" applyFill="1" applyBorder="1" applyAlignment="1">
      <alignment horizontal="center" textRotation="45"/>
    </xf>
    <xf numFmtId="0" fontId="85" fillId="16" borderId="28" xfId="0" applyFont="1" applyFill="1" applyBorder="1" applyAlignment="1">
      <alignment horizontal="center" textRotation="45"/>
    </xf>
    <xf numFmtId="0" fontId="80" fillId="16" borderId="28" xfId="0" applyFont="1" applyFill="1" applyBorder="1" applyAlignment="1">
      <alignment textRotation="45"/>
    </xf>
    <xf numFmtId="0" fontId="85" fillId="16" borderId="29" xfId="0" applyFont="1" applyFill="1" applyBorder="1" applyAlignment="1">
      <alignment textRotation="45"/>
    </xf>
    <xf numFmtId="0" fontId="0" fillId="0" borderId="0" xfId="0" applyAlignment="1">
      <alignment textRotation="45"/>
    </xf>
    <xf numFmtId="0" fontId="79" fillId="34" borderId="10" xfId="0" applyFont="1" applyFill="1" applyBorder="1" applyAlignment="1">
      <alignment horizontal="center" vertical="center"/>
    </xf>
    <xf numFmtId="0" fontId="79" fillId="34" borderId="11" xfId="0" applyFont="1" applyFill="1" applyBorder="1" applyAlignment="1">
      <alignment horizontal="center" vertical="center"/>
    </xf>
    <xf numFmtId="0" fontId="79" fillId="9" borderId="10" xfId="0" applyFont="1" applyFill="1" applyBorder="1" applyAlignment="1">
      <alignment horizontal="center" vertical="center"/>
    </xf>
    <xf numFmtId="0" fontId="79" fillId="9" borderId="11" xfId="0" applyFont="1" applyFill="1" applyBorder="1" applyAlignment="1">
      <alignment horizontal="center" vertical="center"/>
    </xf>
    <xf numFmtId="0" fontId="79" fillId="17" borderId="10" xfId="0" applyFont="1" applyFill="1" applyBorder="1" applyAlignment="1">
      <alignment horizontal="center" vertical="center"/>
    </xf>
    <xf numFmtId="0" fontId="79" fillId="17" borderId="11" xfId="0" applyFont="1" applyFill="1" applyBorder="1" applyAlignment="1">
      <alignment horizontal="center" vertical="center"/>
    </xf>
    <xf numFmtId="0" fontId="79" fillId="12" borderId="10" xfId="0" applyFont="1" applyFill="1" applyBorder="1" applyAlignment="1">
      <alignment horizontal="center" vertical="center"/>
    </xf>
    <xf numFmtId="0" fontId="79" fillId="12" borderId="11" xfId="0" applyFont="1" applyFill="1" applyBorder="1" applyAlignment="1">
      <alignment horizontal="center" vertical="center"/>
    </xf>
    <xf numFmtId="0" fontId="79" fillId="12" borderId="22" xfId="0" applyFont="1" applyFill="1" applyBorder="1" applyAlignment="1">
      <alignment horizontal="center" vertical="center"/>
    </xf>
    <xf numFmtId="0" fontId="78" fillId="35" borderId="12" xfId="0" applyFont="1" applyFill="1" applyBorder="1" applyAlignment="1">
      <alignment horizontal="center"/>
    </xf>
    <xf numFmtId="0" fontId="78" fillId="35" borderId="16" xfId="0" applyFont="1" applyFill="1" applyBorder="1" applyAlignment="1">
      <alignment horizontal="center"/>
    </xf>
    <xf numFmtId="0" fontId="78" fillId="35" borderId="10" xfId="0" applyFont="1" applyFill="1" applyBorder="1" applyAlignment="1">
      <alignment horizontal="center"/>
    </xf>
    <xf numFmtId="0" fontId="78" fillId="35" borderId="13" xfId="0" applyFont="1" applyFill="1" applyBorder="1" applyAlignment="1">
      <alignment horizontal="center"/>
    </xf>
    <xf numFmtId="0" fontId="79" fillId="0" borderId="0" xfId="0" applyFont="1" applyBorder="1" applyAlignment="1">
      <alignment horizontal="center" vertical="center"/>
    </xf>
    <xf numFmtId="0" fontId="86" fillId="36" borderId="10" xfId="0" applyFont="1" applyFill="1" applyBorder="1" applyAlignment="1">
      <alignment horizontal="center"/>
    </xf>
    <xf numFmtId="0" fontId="78" fillId="36" borderId="10" xfId="0" applyFont="1" applyFill="1" applyBorder="1" applyAlignment="1">
      <alignment horizontal="center"/>
    </xf>
    <xf numFmtId="0" fontId="78" fillId="36" borderId="11" xfId="0" applyFont="1" applyFill="1" applyBorder="1" applyAlignment="1">
      <alignment horizontal="center"/>
    </xf>
    <xf numFmtId="0" fontId="78" fillId="33" borderId="15" xfId="0" applyFont="1" applyFill="1" applyBorder="1" applyAlignment="1">
      <alignment horizontal="center"/>
    </xf>
    <xf numFmtId="0" fontId="0" fillId="34" borderId="10" xfId="0" applyFill="1" applyBorder="1" applyAlignment="1">
      <alignment/>
    </xf>
    <xf numFmtId="0" fontId="0" fillId="9" borderId="10" xfId="0" applyFill="1" applyBorder="1" applyAlignment="1">
      <alignment/>
    </xf>
    <xf numFmtId="0" fontId="0" fillId="11" borderId="10" xfId="0" applyFill="1" applyBorder="1" applyAlignment="1">
      <alignment/>
    </xf>
    <xf numFmtId="0" fontId="0" fillId="12" borderId="10" xfId="0" applyFill="1" applyBorder="1" applyAlignment="1">
      <alignment/>
    </xf>
    <xf numFmtId="0" fontId="78" fillId="9" borderId="10" xfId="0" applyFont="1" applyFill="1" applyBorder="1" applyAlignment="1">
      <alignment/>
    </xf>
    <xf numFmtId="0" fontId="78" fillId="34" borderId="10" xfId="0" applyFont="1" applyFill="1" applyBorder="1" applyAlignment="1">
      <alignment/>
    </xf>
    <xf numFmtId="0" fontId="78" fillId="11" borderId="10" xfId="0" applyFont="1" applyFill="1" applyBorder="1" applyAlignment="1">
      <alignment/>
    </xf>
    <xf numFmtId="0" fontId="78" fillId="12" borderId="10" xfId="0" applyFont="1" applyFill="1" applyBorder="1" applyAlignment="1">
      <alignment/>
    </xf>
    <xf numFmtId="0" fontId="78" fillId="33" borderId="12" xfId="0" applyFont="1" applyFill="1" applyBorder="1" applyAlignment="1">
      <alignment horizontal="center"/>
    </xf>
    <xf numFmtId="0" fontId="78" fillId="33" borderId="0" xfId="0" applyFont="1" applyFill="1" applyBorder="1" applyAlignment="1">
      <alignment horizontal="center"/>
    </xf>
    <xf numFmtId="0" fontId="78" fillId="33" borderId="16" xfId="0" applyFont="1" applyFill="1" applyBorder="1" applyAlignment="1">
      <alignment/>
    </xf>
    <xf numFmtId="0" fontId="78" fillId="33" borderId="0" xfId="0" applyFont="1" applyFill="1" applyBorder="1" applyAlignment="1">
      <alignment/>
    </xf>
    <xf numFmtId="0" fontId="78" fillId="33" borderId="12" xfId="0" applyFont="1" applyFill="1" applyBorder="1" applyAlignment="1">
      <alignment/>
    </xf>
    <xf numFmtId="0" fontId="79" fillId="34" borderId="30" xfId="0" applyFont="1" applyFill="1" applyBorder="1" applyAlignment="1">
      <alignment horizontal="center" vertical="center"/>
    </xf>
    <xf numFmtId="0" fontId="79" fillId="9" borderId="30" xfId="0" applyFont="1" applyFill="1" applyBorder="1" applyAlignment="1">
      <alignment horizontal="center" vertical="center"/>
    </xf>
    <xf numFmtId="0" fontId="79" fillId="17" borderId="30" xfId="0" applyFont="1" applyFill="1" applyBorder="1" applyAlignment="1">
      <alignment horizontal="center" vertical="center"/>
    </xf>
    <xf numFmtId="0" fontId="79" fillId="12" borderId="30" xfId="0" applyFont="1" applyFill="1" applyBorder="1" applyAlignment="1">
      <alignment horizontal="center" vertical="center"/>
    </xf>
    <xf numFmtId="0" fontId="78" fillId="33" borderId="19" xfId="0" applyFont="1" applyFill="1" applyBorder="1" applyAlignment="1">
      <alignment horizontal="center"/>
    </xf>
    <xf numFmtId="0" fontId="79" fillId="34" borderId="31" xfId="0" applyFont="1" applyFill="1" applyBorder="1" applyAlignment="1">
      <alignment horizontal="center" vertical="center"/>
    </xf>
    <xf numFmtId="0" fontId="79" fillId="9" borderId="31" xfId="0" applyFont="1" applyFill="1" applyBorder="1" applyAlignment="1">
      <alignment horizontal="center" vertical="center"/>
    </xf>
    <xf numFmtId="0" fontId="79" fillId="17" borderId="31" xfId="0" applyFont="1" applyFill="1" applyBorder="1" applyAlignment="1">
      <alignment horizontal="center" vertical="center"/>
    </xf>
    <xf numFmtId="0" fontId="79" fillId="12" borderId="31" xfId="0" applyFont="1" applyFill="1" applyBorder="1" applyAlignment="1">
      <alignment horizontal="center" vertical="center"/>
    </xf>
    <xf numFmtId="0" fontId="78" fillId="33" borderId="18" xfId="0" applyFont="1" applyFill="1" applyBorder="1" applyAlignment="1">
      <alignment horizontal="center"/>
    </xf>
    <xf numFmtId="0" fontId="78" fillId="33" borderId="24" xfId="0" applyFont="1" applyFill="1" applyBorder="1" applyAlignment="1">
      <alignment horizontal="center"/>
    </xf>
    <xf numFmtId="0" fontId="78" fillId="33" borderId="32" xfId="0" applyFont="1" applyFill="1" applyBorder="1" applyAlignment="1">
      <alignment horizontal="center"/>
    </xf>
    <xf numFmtId="0" fontId="79" fillId="12" borderId="33" xfId="0" applyFont="1" applyFill="1" applyBorder="1" applyAlignment="1">
      <alignment horizontal="center" vertical="center"/>
    </xf>
    <xf numFmtId="0" fontId="79" fillId="12" borderId="34" xfId="0" applyFont="1" applyFill="1" applyBorder="1" applyAlignment="1">
      <alignment horizontal="center" vertical="center"/>
    </xf>
    <xf numFmtId="0" fontId="85" fillId="16" borderId="0" xfId="0" applyFont="1" applyFill="1" applyBorder="1" applyAlignment="1">
      <alignment textRotation="45"/>
    </xf>
    <xf numFmtId="0" fontId="87" fillId="0" borderId="10" xfId="0" applyFont="1" applyFill="1" applyBorder="1" applyAlignment="1">
      <alignment horizontal="center"/>
    </xf>
    <xf numFmtId="0" fontId="78" fillId="0" borderId="10" xfId="0" applyFont="1" applyFill="1" applyBorder="1" applyAlignment="1">
      <alignment horizontal="center"/>
    </xf>
    <xf numFmtId="0" fontId="78" fillId="0" borderId="12" xfId="0" applyFont="1" applyFill="1" applyBorder="1" applyAlignment="1">
      <alignment horizontal="center"/>
    </xf>
    <xf numFmtId="0" fontId="0" fillId="0" borderId="10" xfId="0" applyBorder="1" applyAlignment="1">
      <alignment/>
    </xf>
    <xf numFmtId="0" fontId="79" fillId="37" borderId="10" xfId="0" applyFont="1" applyFill="1" applyBorder="1" applyAlignment="1">
      <alignment horizontal="center" vertical="center"/>
    </xf>
    <xf numFmtId="0" fontId="0" fillId="37" borderId="10" xfId="0" applyFill="1" applyBorder="1" applyAlignment="1">
      <alignment/>
    </xf>
    <xf numFmtId="0" fontId="78" fillId="12" borderId="12" xfId="0" applyFont="1" applyFill="1" applyBorder="1" applyAlignment="1">
      <alignment horizontal="center"/>
    </xf>
    <xf numFmtId="0" fontId="79" fillId="38" borderId="11" xfId="0" applyFont="1" applyFill="1" applyBorder="1" applyAlignment="1">
      <alignment horizontal="center" vertical="center"/>
    </xf>
    <xf numFmtId="0" fontId="78" fillId="38" borderId="10" xfId="0" applyFont="1" applyFill="1" applyBorder="1" applyAlignment="1">
      <alignment horizontal="center"/>
    </xf>
    <xf numFmtId="0" fontId="78" fillId="17" borderId="12" xfId="0" applyFont="1" applyFill="1" applyBorder="1" applyAlignment="1">
      <alignment horizontal="center"/>
    </xf>
    <xf numFmtId="0" fontId="34" fillId="0" borderId="11" xfId="0" applyFont="1" applyBorder="1" applyAlignment="1">
      <alignment horizontal="center"/>
    </xf>
    <xf numFmtId="0" fontId="34" fillId="36" borderId="10" xfId="0" applyFont="1" applyFill="1" applyBorder="1" applyAlignment="1">
      <alignment horizontal="center"/>
    </xf>
    <xf numFmtId="0" fontId="34" fillId="36" borderId="11" xfId="0" applyFont="1" applyFill="1" applyBorder="1" applyAlignment="1">
      <alignment horizontal="center"/>
    </xf>
    <xf numFmtId="0" fontId="34" fillId="34" borderId="11" xfId="0" applyFont="1" applyFill="1" applyBorder="1" applyAlignment="1">
      <alignment horizontal="center"/>
    </xf>
    <xf numFmtId="0" fontId="34" fillId="34" borderId="10" xfId="0" applyFont="1" applyFill="1" applyBorder="1" applyAlignment="1">
      <alignment horizontal="center"/>
    </xf>
    <xf numFmtId="0" fontId="34" fillId="9" borderId="11" xfId="0" applyFont="1" applyFill="1" applyBorder="1" applyAlignment="1">
      <alignment horizontal="center"/>
    </xf>
    <xf numFmtId="0" fontId="34" fillId="9" borderId="10" xfId="0" applyFont="1" applyFill="1" applyBorder="1" applyAlignment="1">
      <alignment horizontal="center"/>
    </xf>
    <xf numFmtId="0" fontId="34" fillId="11" borderId="11" xfId="0" applyFont="1" applyFill="1" applyBorder="1" applyAlignment="1">
      <alignment horizontal="center"/>
    </xf>
    <xf numFmtId="0" fontId="34" fillId="11" borderId="10" xfId="0" applyFont="1" applyFill="1" applyBorder="1" applyAlignment="1">
      <alignment horizontal="center"/>
    </xf>
    <xf numFmtId="0" fontId="34" fillId="13" borderId="10" xfId="0" applyFont="1" applyFill="1" applyBorder="1" applyAlignment="1">
      <alignment horizontal="center"/>
    </xf>
    <xf numFmtId="0" fontId="34" fillId="12" borderId="10" xfId="0" applyFont="1" applyFill="1" applyBorder="1" applyAlignment="1">
      <alignment horizontal="center"/>
    </xf>
    <xf numFmtId="0" fontId="34" fillId="12" borderId="11" xfId="0" applyFont="1" applyFill="1" applyBorder="1" applyAlignment="1">
      <alignment horizontal="center"/>
    </xf>
    <xf numFmtId="0" fontId="34" fillId="17" borderId="10" xfId="0" applyFont="1" applyFill="1" applyBorder="1" applyAlignment="1">
      <alignment horizontal="center"/>
    </xf>
    <xf numFmtId="0" fontId="34" fillId="35" borderId="10" xfId="0" applyFont="1" applyFill="1" applyBorder="1" applyAlignment="1">
      <alignment horizontal="center"/>
    </xf>
    <xf numFmtId="0" fontId="34" fillId="36" borderId="15" xfId="0" applyFont="1" applyFill="1" applyBorder="1" applyAlignment="1">
      <alignment horizontal="center"/>
    </xf>
    <xf numFmtId="0" fontId="34" fillId="39" borderId="11" xfId="0" applyFont="1" applyFill="1" applyBorder="1" applyAlignment="1">
      <alignment horizontal="center"/>
    </xf>
    <xf numFmtId="0" fontId="34" fillId="0" borderId="10" xfId="0" applyFont="1" applyBorder="1" applyAlignment="1">
      <alignment/>
    </xf>
    <xf numFmtId="0" fontId="34" fillId="0" borderId="10" xfId="0" applyFont="1" applyBorder="1" applyAlignment="1">
      <alignment horizontal="center"/>
    </xf>
    <xf numFmtId="0" fontId="34" fillId="39" borderId="10" xfId="0" applyFont="1" applyFill="1" applyBorder="1" applyAlignment="1">
      <alignment horizontal="center"/>
    </xf>
    <xf numFmtId="0" fontId="34" fillId="0" borderId="15" xfId="0" applyFont="1" applyBorder="1" applyAlignment="1">
      <alignment horizontal="center"/>
    </xf>
    <xf numFmtId="0" fontId="34" fillId="39" borderId="15" xfId="0" applyFont="1" applyFill="1" applyBorder="1" applyAlignment="1">
      <alignment horizontal="center"/>
    </xf>
    <xf numFmtId="0" fontId="34" fillId="9" borderId="15" xfId="0" applyFont="1" applyFill="1" applyBorder="1" applyAlignment="1">
      <alignment horizontal="center"/>
    </xf>
    <xf numFmtId="0" fontId="34" fillId="0" borderId="21" xfId="0" applyFont="1" applyBorder="1" applyAlignment="1">
      <alignment horizontal="center"/>
    </xf>
    <xf numFmtId="0" fontId="34" fillId="35" borderId="15" xfId="0" applyFont="1" applyFill="1" applyBorder="1" applyAlignment="1">
      <alignment horizontal="center"/>
    </xf>
    <xf numFmtId="0" fontId="34" fillId="14" borderId="11" xfId="0" applyFont="1" applyFill="1" applyBorder="1" applyAlignment="1">
      <alignment horizontal="center"/>
    </xf>
    <xf numFmtId="0" fontId="34" fillId="36" borderId="13" xfId="0" applyFont="1" applyFill="1" applyBorder="1" applyAlignment="1">
      <alignment/>
    </xf>
    <xf numFmtId="0" fontId="34" fillId="9" borderId="13" xfId="0" applyFont="1" applyFill="1" applyBorder="1" applyAlignment="1">
      <alignment/>
    </xf>
    <xf numFmtId="0" fontId="34" fillId="9" borderId="10" xfId="0" applyFont="1" applyFill="1" applyBorder="1" applyAlignment="1">
      <alignment/>
    </xf>
    <xf numFmtId="0" fontId="34" fillId="9" borderId="16" xfId="0" applyFont="1" applyFill="1" applyBorder="1" applyAlignment="1">
      <alignment horizontal="center"/>
    </xf>
    <xf numFmtId="0" fontId="34" fillId="12" borderId="13" xfId="0" applyFont="1" applyFill="1" applyBorder="1" applyAlignment="1">
      <alignment horizontal="center"/>
    </xf>
    <xf numFmtId="0" fontId="34" fillId="0" borderId="14" xfId="0" applyFont="1" applyBorder="1" applyAlignment="1">
      <alignment horizontal="center"/>
    </xf>
    <xf numFmtId="0" fontId="34" fillId="33" borderId="10" xfId="0" applyFont="1" applyFill="1" applyBorder="1" applyAlignment="1">
      <alignment/>
    </xf>
    <xf numFmtId="0" fontId="34" fillId="33" borderId="10" xfId="0" applyFont="1" applyFill="1" applyBorder="1" applyAlignment="1">
      <alignment horizontal="center"/>
    </xf>
    <xf numFmtId="0" fontId="34" fillId="34" borderId="10" xfId="0" applyFont="1" applyFill="1" applyBorder="1" applyAlignment="1">
      <alignment/>
    </xf>
    <xf numFmtId="0" fontId="34" fillId="9" borderId="10" xfId="0" applyFont="1" applyFill="1" applyBorder="1" applyAlignment="1">
      <alignment/>
    </xf>
    <xf numFmtId="0" fontId="34" fillId="11" borderId="10" xfId="0" applyFont="1" applyFill="1" applyBorder="1" applyAlignment="1">
      <alignment/>
    </xf>
    <xf numFmtId="0" fontId="34" fillId="12" borderId="10" xfId="0" applyFont="1" applyFill="1" applyBorder="1" applyAlignment="1">
      <alignment/>
    </xf>
    <xf numFmtId="0" fontId="34" fillId="36" borderId="11" xfId="0" applyFont="1" applyFill="1" applyBorder="1" applyAlignment="1">
      <alignment/>
    </xf>
    <xf numFmtId="0" fontId="34" fillId="9" borderId="13" xfId="0" applyFont="1" applyFill="1" applyBorder="1" applyAlignment="1">
      <alignment horizontal="center"/>
    </xf>
    <xf numFmtId="0" fontId="34" fillId="39" borderId="14" xfId="0" applyFont="1" applyFill="1" applyBorder="1" applyAlignment="1">
      <alignment horizontal="center"/>
    </xf>
    <xf numFmtId="0" fontId="78" fillId="10" borderId="19" xfId="0" applyFont="1" applyFill="1" applyBorder="1" applyAlignment="1">
      <alignment horizontal="center"/>
    </xf>
    <xf numFmtId="0" fontId="78" fillId="33" borderId="11" xfId="0" applyFont="1" applyFill="1" applyBorder="1" applyAlignment="1">
      <alignment horizontal="center"/>
    </xf>
    <xf numFmtId="0" fontId="78" fillId="33" borderId="20" xfId="0" applyFont="1" applyFill="1" applyBorder="1" applyAlignment="1">
      <alignment horizontal="center"/>
    </xf>
    <xf numFmtId="0" fontId="0" fillId="33" borderId="10" xfId="0" applyFill="1" applyBorder="1" applyAlignment="1">
      <alignment/>
    </xf>
    <xf numFmtId="0" fontId="34" fillId="34" borderId="35" xfId="0" applyFont="1" applyFill="1" applyBorder="1" applyAlignment="1">
      <alignment horizontal="center"/>
    </xf>
    <xf numFmtId="0" fontId="34" fillId="34" borderId="36" xfId="0" applyFont="1" applyFill="1" applyBorder="1" applyAlignment="1">
      <alignment horizontal="center"/>
    </xf>
    <xf numFmtId="0" fontId="34" fillId="36" borderId="36" xfId="0" applyFont="1" applyFill="1" applyBorder="1" applyAlignment="1">
      <alignment horizontal="center"/>
    </xf>
    <xf numFmtId="0" fontId="34" fillId="34" borderId="37" xfId="0" applyFont="1" applyFill="1" applyBorder="1" applyAlignment="1">
      <alignment horizontal="center"/>
    </xf>
    <xf numFmtId="0" fontId="34" fillId="9" borderId="38" xfId="0" applyFont="1" applyFill="1" applyBorder="1" applyAlignment="1">
      <alignment horizontal="center"/>
    </xf>
    <xf numFmtId="0" fontId="34" fillId="9" borderId="39" xfId="0" applyFont="1" applyFill="1" applyBorder="1" applyAlignment="1">
      <alignment horizontal="center"/>
    </xf>
    <xf numFmtId="0" fontId="34" fillId="11" borderId="38" xfId="0" applyFont="1" applyFill="1" applyBorder="1" applyAlignment="1">
      <alignment horizontal="center"/>
    </xf>
    <xf numFmtId="0" fontId="34" fillId="11" borderId="39" xfId="0" applyFont="1" applyFill="1" applyBorder="1" applyAlignment="1">
      <alignment horizontal="center"/>
    </xf>
    <xf numFmtId="0" fontId="34" fillId="12" borderId="40" xfId="0" applyFont="1" applyFill="1" applyBorder="1" applyAlignment="1">
      <alignment horizontal="center"/>
    </xf>
    <xf numFmtId="0" fontId="34" fillId="12" borderId="41" xfId="0" applyFont="1" applyFill="1" applyBorder="1" applyAlignment="1">
      <alignment horizontal="center"/>
    </xf>
    <xf numFmtId="0" fontId="34" fillId="36" borderId="41" xfId="0" applyFont="1" applyFill="1" applyBorder="1" applyAlignment="1">
      <alignment horizontal="center"/>
    </xf>
    <xf numFmtId="0" fontId="34" fillId="12" borderId="42" xfId="0" applyFont="1" applyFill="1" applyBorder="1" applyAlignment="1">
      <alignment horizontal="center"/>
    </xf>
    <xf numFmtId="0" fontId="34" fillId="0" borderId="43" xfId="0" applyFont="1" applyBorder="1" applyAlignment="1">
      <alignment horizontal="center"/>
    </xf>
    <xf numFmtId="0" fontId="34" fillId="0" borderId="44" xfId="0" applyFont="1" applyBorder="1" applyAlignment="1">
      <alignment horizontal="center"/>
    </xf>
    <xf numFmtId="0" fontId="34" fillId="0" borderId="36" xfId="0" applyFont="1" applyBorder="1" applyAlignment="1">
      <alignment horizontal="center"/>
    </xf>
    <xf numFmtId="0" fontId="34" fillId="0" borderId="41" xfId="0" applyFont="1" applyBorder="1" applyAlignment="1">
      <alignment horizontal="center"/>
    </xf>
    <xf numFmtId="0" fontId="34" fillId="34" borderId="45" xfId="0" applyFont="1" applyFill="1" applyBorder="1" applyAlignment="1">
      <alignment horizontal="center"/>
    </xf>
    <xf numFmtId="0" fontId="34" fillId="12" borderId="46" xfId="0" applyFont="1" applyFill="1" applyBorder="1" applyAlignment="1">
      <alignment horizontal="center"/>
    </xf>
    <xf numFmtId="0" fontId="34" fillId="12" borderId="12" xfId="0" applyFont="1" applyFill="1" applyBorder="1" applyAlignment="1">
      <alignment horizontal="center"/>
    </xf>
    <xf numFmtId="0" fontId="34" fillId="34" borderId="11" xfId="0" applyFont="1" applyFill="1" applyBorder="1" applyAlignment="1">
      <alignment/>
    </xf>
    <xf numFmtId="0" fontId="34" fillId="9" borderId="11" xfId="0" applyFont="1" applyFill="1" applyBorder="1" applyAlignment="1">
      <alignment/>
    </xf>
    <xf numFmtId="0" fontId="34" fillId="11" borderId="11" xfId="0" applyFont="1" applyFill="1" applyBorder="1" applyAlignment="1">
      <alignment/>
    </xf>
    <xf numFmtId="0" fontId="34" fillId="12" borderId="11" xfId="0" applyFont="1" applyFill="1" applyBorder="1" applyAlignment="1">
      <alignment/>
    </xf>
    <xf numFmtId="0" fontId="79" fillId="10" borderId="47" xfId="0" applyFont="1" applyFill="1" applyBorder="1" applyAlignment="1">
      <alignment horizontal="center" vertical="center"/>
    </xf>
    <xf numFmtId="0" fontId="78" fillId="33" borderId="16"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40" borderId="27" xfId="0" applyFill="1" applyBorder="1" applyAlignment="1">
      <alignment horizontal="left"/>
    </xf>
    <xf numFmtId="0" fontId="0" fillId="40" borderId="28" xfId="0" applyFill="1" applyBorder="1" applyAlignment="1">
      <alignment horizontal="left"/>
    </xf>
    <xf numFmtId="0" fontId="77" fillId="40" borderId="28" xfId="0" applyFont="1" applyFill="1" applyBorder="1" applyAlignment="1">
      <alignment/>
    </xf>
    <xf numFmtId="0" fontId="0" fillId="40" borderId="30" xfId="0" applyFill="1" applyBorder="1" applyAlignment="1">
      <alignment horizontal="left"/>
    </xf>
    <xf numFmtId="0" fontId="0" fillId="40" borderId="10" xfId="0" applyFill="1" applyBorder="1" applyAlignment="1">
      <alignment horizontal="left"/>
    </xf>
    <xf numFmtId="0" fontId="77" fillId="40" borderId="10" xfId="0" applyFont="1" applyFill="1" applyBorder="1" applyAlignment="1">
      <alignment/>
    </xf>
    <xf numFmtId="0" fontId="0" fillId="36" borderId="11" xfId="0" applyFill="1" applyBorder="1" applyAlignment="1">
      <alignment/>
    </xf>
    <xf numFmtId="0" fontId="0" fillId="36" borderId="27" xfId="0" applyFill="1" applyBorder="1" applyAlignment="1">
      <alignment horizontal="left"/>
    </xf>
    <xf numFmtId="0" fontId="0" fillId="36" borderId="28" xfId="0" applyFill="1" applyBorder="1" applyAlignment="1">
      <alignment horizontal="left"/>
    </xf>
    <xf numFmtId="0" fontId="77" fillId="36" borderId="28" xfId="0" applyFont="1" applyFill="1" applyBorder="1" applyAlignment="1">
      <alignment/>
    </xf>
    <xf numFmtId="0" fontId="0" fillId="36" borderId="30" xfId="0" applyFill="1" applyBorder="1" applyAlignment="1">
      <alignment horizontal="left"/>
    </xf>
    <xf numFmtId="0" fontId="0" fillId="36" borderId="10" xfId="0" applyFill="1" applyBorder="1" applyAlignment="1">
      <alignment horizontal="left"/>
    </xf>
    <xf numFmtId="0" fontId="77" fillId="36" borderId="10" xfId="0" applyFont="1" applyFill="1" applyBorder="1" applyAlignment="1">
      <alignment/>
    </xf>
    <xf numFmtId="0" fontId="0" fillId="36" borderId="33" xfId="0" applyFill="1" applyBorder="1" applyAlignment="1">
      <alignment horizontal="left"/>
    </xf>
    <xf numFmtId="0" fontId="0" fillId="36" borderId="22" xfId="0" applyFill="1" applyBorder="1" applyAlignment="1">
      <alignment horizontal="left"/>
    </xf>
    <xf numFmtId="0" fontId="77" fillId="36" borderId="22" xfId="0" applyFont="1" applyFill="1" applyBorder="1" applyAlignment="1">
      <alignment/>
    </xf>
    <xf numFmtId="0" fontId="78" fillId="33" borderId="48" xfId="0" applyFont="1" applyFill="1" applyBorder="1" applyAlignment="1">
      <alignment/>
    </xf>
    <xf numFmtId="0" fontId="0" fillId="33" borderId="13" xfId="0" applyFill="1" applyBorder="1" applyAlignment="1">
      <alignment/>
    </xf>
    <xf numFmtId="0" fontId="0" fillId="33" borderId="15" xfId="0" applyFill="1" applyBorder="1" applyAlignment="1">
      <alignment/>
    </xf>
    <xf numFmtId="0" fontId="88" fillId="0" borderId="13" xfId="0" applyFont="1" applyBorder="1" applyAlignment="1">
      <alignment/>
    </xf>
    <xf numFmtId="0" fontId="88" fillId="0" borderId="32" xfId="0" applyFont="1" applyBorder="1" applyAlignment="1">
      <alignment/>
    </xf>
    <xf numFmtId="0" fontId="0" fillId="0" borderId="16" xfId="0" applyBorder="1" applyAlignment="1">
      <alignment/>
    </xf>
    <xf numFmtId="0" fontId="0" fillId="33" borderId="18" xfId="0" applyFill="1" applyBorder="1" applyAlignment="1">
      <alignment/>
    </xf>
    <xf numFmtId="0" fontId="0" fillId="40" borderId="49" xfId="0" applyFill="1" applyBorder="1" applyAlignment="1">
      <alignment horizontal="left"/>
    </xf>
    <xf numFmtId="0" fontId="0" fillId="40" borderId="50" xfId="0" applyFill="1" applyBorder="1" applyAlignment="1">
      <alignment horizontal="left"/>
    </xf>
    <xf numFmtId="0" fontId="77" fillId="40" borderId="50" xfId="0" applyFont="1" applyFill="1" applyBorder="1" applyAlignment="1">
      <alignment/>
    </xf>
    <xf numFmtId="0" fontId="0" fillId="40" borderId="51" xfId="0" applyFill="1" applyBorder="1" applyAlignment="1">
      <alignment horizontal="left"/>
    </xf>
    <xf numFmtId="0" fontId="0" fillId="33" borderId="52" xfId="0" applyFill="1" applyBorder="1" applyAlignment="1">
      <alignment/>
    </xf>
    <xf numFmtId="0" fontId="78" fillId="33" borderId="52" xfId="0" applyFont="1" applyFill="1" applyBorder="1" applyAlignment="1">
      <alignment horizontal="center"/>
    </xf>
    <xf numFmtId="0" fontId="78" fillId="33" borderId="52" xfId="0" applyFont="1" applyFill="1" applyBorder="1" applyAlignment="1">
      <alignment/>
    </xf>
    <xf numFmtId="0" fontId="78" fillId="33" borderId="53" xfId="0" applyFont="1" applyFill="1" applyBorder="1" applyAlignment="1">
      <alignment horizontal="center"/>
    </xf>
    <xf numFmtId="0" fontId="78" fillId="33" borderId="54" xfId="0" applyFont="1" applyFill="1" applyBorder="1" applyAlignment="1">
      <alignment/>
    </xf>
    <xf numFmtId="0" fontId="0" fillId="33" borderId="55" xfId="0" applyFill="1" applyBorder="1" applyAlignment="1">
      <alignment/>
    </xf>
    <xf numFmtId="0" fontId="0" fillId="33" borderId="55" xfId="0" applyFill="1" applyBorder="1" applyAlignment="1">
      <alignment horizontal="left"/>
    </xf>
    <xf numFmtId="0" fontId="88" fillId="36" borderId="56" xfId="0" applyFont="1" applyFill="1" applyBorder="1" applyAlignment="1">
      <alignment/>
    </xf>
    <xf numFmtId="0" fontId="88" fillId="36" borderId="57" xfId="0" applyFont="1" applyFill="1" applyBorder="1" applyAlignment="1">
      <alignment/>
    </xf>
    <xf numFmtId="0" fontId="0" fillId="36" borderId="58" xfId="0" applyFill="1" applyBorder="1" applyAlignment="1">
      <alignment/>
    </xf>
    <xf numFmtId="0" fontId="0" fillId="36" borderId="59" xfId="0" applyFill="1" applyBorder="1" applyAlignment="1">
      <alignment/>
    </xf>
    <xf numFmtId="0" fontId="0" fillId="36" borderId="60" xfId="0" applyFill="1" applyBorder="1" applyAlignment="1">
      <alignment horizontal="left"/>
    </xf>
    <xf numFmtId="0" fontId="0" fillId="36" borderId="61" xfId="0" applyFill="1" applyBorder="1" applyAlignment="1">
      <alignment horizontal="left"/>
    </xf>
    <xf numFmtId="0" fontId="0" fillId="36" borderId="62" xfId="0" applyFill="1" applyBorder="1" applyAlignment="1">
      <alignment horizontal="left"/>
    </xf>
    <xf numFmtId="0" fontId="0" fillId="0" borderId="63" xfId="0" applyBorder="1" applyAlignment="1">
      <alignment/>
    </xf>
    <xf numFmtId="0" fontId="0" fillId="0" borderId="64" xfId="0" applyBorder="1" applyAlignment="1">
      <alignment/>
    </xf>
    <xf numFmtId="0" fontId="78" fillId="33" borderId="55" xfId="0" applyFont="1" applyFill="1" applyBorder="1" applyAlignment="1">
      <alignment horizontal="center"/>
    </xf>
    <xf numFmtId="0" fontId="79" fillId="10" borderId="65" xfId="0" applyFont="1" applyFill="1" applyBorder="1" applyAlignment="1">
      <alignment horizontal="center" vertical="center"/>
    </xf>
    <xf numFmtId="0" fontId="78" fillId="33" borderId="56" xfId="0" applyFont="1" applyFill="1" applyBorder="1" applyAlignment="1">
      <alignment/>
    </xf>
    <xf numFmtId="0" fontId="77" fillId="33" borderId="66" xfId="0" applyFont="1" applyFill="1" applyBorder="1" applyAlignment="1">
      <alignment/>
    </xf>
    <xf numFmtId="0" fontId="78" fillId="10" borderId="58" xfId="0" applyFont="1" applyFill="1" applyBorder="1" applyAlignment="1">
      <alignment horizontal="center"/>
    </xf>
    <xf numFmtId="0" fontId="80" fillId="10" borderId="58" xfId="0" applyFont="1" applyFill="1" applyBorder="1" applyAlignment="1">
      <alignment horizontal="center"/>
    </xf>
    <xf numFmtId="0" fontId="78" fillId="35" borderId="58" xfId="0" applyFont="1" applyFill="1" applyBorder="1" applyAlignment="1">
      <alignment horizontal="center"/>
    </xf>
    <xf numFmtId="0" fontId="78" fillId="10" borderId="56" xfId="0" applyFont="1" applyFill="1" applyBorder="1" applyAlignment="1">
      <alignment horizontal="center"/>
    </xf>
    <xf numFmtId="0" fontId="78" fillId="10" borderId="67" xfId="0" applyFont="1" applyFill="1" applyBorder="1" applyAlignment="1">
      <alignment horizontal="center"/>
    </xf>
    <xf numFmtId="0" fontId="34" fillId="35" borderId="61" xfId="0" applyFont="1" applyFill="1" applyBorder="1" applyAlignment="1">
      <alignment horizontal="center"/>
    </xf>
    <xf numFmtId="0" fontId="79" fillId="19" borderId="68" xfId="0" applyFont="1" applyFill="1" applyBorder="1" applyAlignment="1">
      <alignment horizontal="center" vertical="center"/>
    </xf>
    <xf numFmtId="0" fontId="78" fillId="33" borderId="63" xfId="0" applyFont="1" applyFill="1" applyBorder="1" applyAlignment="1">
      <alignment horizontal="center"/>
    </xf>
    <xf numFmtId="0" fontId="34" fillId="19" borderId="63" xfId="0" applyFont="1" applyFill="1" applyBorder="1" applyAlignment="1">
      <alignment horizontal="center"/>
    </xf>
    <xf numFmtId="0" fontId="34" fillId="36" borderId="63" xfId="0" applyFont="1" applyFill="1" applyBorder="1" applyAlignment="1">
      <alignment horizontal="center"/>
    </xf>
    <xf numFmtId="0" fontId="34" fillId="35" borderId="63" xfId="0" applyFont="1" applyFill="1" applyBorder="1" applyAlignment="1">
      <alignment horizontal="center"/>
    </xf>
    <xf numFmtId="0" fontId="34" fillId="35" borderId="64" xfId="0" applyFont="1" applyFill="1" applyBorder="1" applyAlignment="1">
      <alignment horizontal="center"/>
    </xf>
    <xf numFmtId="0" fontId="80" fillId="10" borderId="56" xfId="0" applyFont="1" applyFill="1" applyBorder="1" applyAlignment="1">
      <alignment horizontal="center"/>
    </xf>
    <xf numFmtId="0" fontId="34" fillId="34" borderId="61" xfId="0" applyFont="1" applyFill="1" applyBorder="1" applyAlignment="1">
      <alignment horizontal="center"/>
    </xf>
    <xf numFmtId="0" fontId="34" fillId="9" borderId="61" xfId="0" applyFont="1" applyFill="1" applyBorder="1" applyAlignment="1">
      <alignment horizontal="center"/>
    </xf>
    <xf numFmtId="0" fontId="34" fillId="11" borderId="61" xfId="0" applyFont="1" applyFill="1" applyBorder="1" applyAlignment="1">
      <alignment horizontal="center"/>
    </xf>
    <xf numFmtId="0" fontId="34" fillId="12" borderId="61" xfId="0" applyFont="1" applyFill="1" applyBorder="1" applyAlignment="1">
      <alignment horizontal="center"/>
    </xf>
    <xf numFmtId="0" fontId="79" fillId="19" borderId="69" xfId="0" applyFont="1" applyFill="1" applyBorder="1" applyAlignment="1">
      <alignment horizontal="center" vertical="center"/>
    </xf>
    <xf numFmtId="0" fontId="34" fillId="19" borderId="70" xfId="0" applyFont="1" applyFill="1" applyBorder="1" applyAlignment="1">
      <alignment horizontal="center"/>
    </xf>
    <xf numFmtId="0" fontId="34" fillId="36" borderId="71" xfId="0" applyFont="1" applyFill="1" applyBorder="1" applyAlignment="1">
      <alignment horizontal="center"/>
    </xf>
    <xf numFmtId="0" fontId="34" fillId="19" borderId="64" xfId="0" applyFont="1" applyFill="1" applyBorder="1" applyAlignment="1">
      <alignment horizontal="center"/>
    </xf>
    <xf numFmtId="0" fontId="78" fillId="10" borderId="72" xfId="0" applyFont="1" applyFill="1" applyBorder="1" applyAlignment="1">
      <alignment horizontal="center"/>
    </xf>
    <xf numFmtId="0" fontId="78" fillId="33" borderId="73" xfId="0" applyFont="1" applyFill="1" applyBorder="1" applyAlignment="1">
      <alignment horizontal="center"/>
    </xf>
    <xf numFmtId="0" fontId="0" fillId="33" borderId="74" xfId="0" applyFill="1" applyBorder="1" applyAlignment="1">
      <alignment/>
    </xf>
    <xf numFmtId="0" fontId="34" fillId="36" borderId="61" xfId="0" applyFont="1" applyFill="1" applyBorder="1" applyAlignment="1">
      <alignment horizontal="center"/>
    </xf>
    <xf numFmtId="0" fontId="34" fillId="0" borderId="63" xfId="0" applyFont="1" applyBorder="1" applyAlignment="1">
      <alignment horizontal="center"/>
    </xf>
    <xf numFmtId="0" fontId="34" fillId="36" borderId="75" xfId="0" applyFont="1" applyFill="1" applyBorder="1" applyAlignment="1">
      <alignment horizontal="center"/>
    </xf>
    <xf numFmtId="0" fontId="78" fillId="33" borderId="76" xfId="0" applyFont="1" applyFill="1" applyBorder="1" applyAlignment="1">
      <alignment horizontal="center"/>
    </xf>
    <xf numFmtId="0" fontId="34" fillId="19" borderId="63" xfId="0" applyFont="1" applyFill="1" applyBorder="1" applyAlignment="1">
      <alignment/>
    </xf>
    <xf numFmtId="0" fontId="34" fillId="0" borderId="77" xfId="0" applyFont="1" applyBorder="1" applyAlignment="1">
      <alignment horizontal="center"/>
    </xf>
    <xf numFmtId="0" fontId="34" fillId="39" borderId="63" xfId="0" applyFont="1" applyFill="1" applyBorder="1" applyAlignment="1">
      <alignment horizontal="center"/>
    </xf>
    <xf numFmtId="0" fontId="34" fillId="39" borderId="70" xfId="0" applyFont="1" applyFill="1" applyBorder="1" applyAlignment="1">
      <alignment horizontal="center"/>
    </xf>
    <xf numFmtId="0" fontId="88" fillId="0" borderId="56" xfId="0" applyFont="1" applyBorder="1" applyAlignment="1">
      <alignment/>
    </xf>
    <xf numFmtId="0" fontId="88" fillId="0" borderId="57" xfId="0" applyFont="1" applyBorder="1" applyAlignment="1">
      <alignment/>
    </xf>
    <xf numFmtId="0" fontId="0" fillId="0" borderId="58" xfId="0" applyBorder="1" applyAlignment="1">
      <alignment/>
    </xf>
    <xf numFmtId="0" fontId="0" fillId="0" borderId="59" xfId="0" applyBorder="1" applyAlignment="1">
      <alignment/>
    </xf>
    <xf numFmtId="0" fontId="0" fillId="40" borderId="60" xfId="0" applyFill="1" applyBorder="1" applyAlignment="1">
      <alignment horizontal="left"/>
    </xf>
    <xf numFmtId="0" fontId="0" fillId="40" borderId="61" xfId="0" applyFill="1" applyBorder="1" applyAlignment="1">
      <alignment horizontal="left"/>
    </xf>
    <xf numFmtId="0" fontId="0" fillId="0" borderId="77" xfId="0" applyBorder="1" applyAlignment="1">
      <alignment/>
    </xf>
    <xf numFmtId="0" fontId="0" fillId="40" borderId="68" xfId="0" applyFill="1" applyBorder="1" applyAlignment="1">
      <alignment horizontal="left"/>
    </xf>
    <xf numFmtId="0" fontId="0" fillId="40" borderId="63" xfId="0" applyFill="1" applyBorder="1" applyAlignment="1">
      <alignment horizontal="left"/>
    </xf>
    <xf numFmtId="0" fontId="77" fillId="40" borderId="63" xfId="0" applyFont="1" applyFill="1" applyBorder="1" applyAlignment="1">
      <alignment/>
    </xf>
    <xf numFmtId="0" fontId="0" fillId="40" borderId="64" xfId="0" applyFill="1" applyBorder="1" applyAlignment="1">
      <alignment horizontal="left"/>
    </xf>
    <xf numFmtId="0" fontId="0" fillId="0" borderId="78" xfId="0" applyBorder="1" applyAlignment="1">
      <alignment/>
    </xf>
    <xf numFmtId="0" fontId="0" fillId="33" borderId="73" xfId="0" applyFill="1" applyBorder="1" applyAlignment="1">
      <alignment/>
    </xf>
    <xf numFmtId="0" fontId="80" fillId="10" borderId="79" xfId="0" applyFont="1" applyFill="1" applyBorder="1" applyAlignment="1">
      <alignment horizontal="center"/>
    </xf>
    <xf numFmtId="0" fontId="78" fillId="10" borderId="80" xfId="0" applyFont="1" applyFill="1" applyBorder="1" applyAlignment="1">
      <alignment horizontal="center"/>
    </xf>
    <xf numFmtId="0" fontId="34" fillId="34" borderId="81" xfId="0" applyFont="1" applyFill="1" applyBorder="1" applyAlignment="1">
      <alignment/>
    </xf>
    <xf numFmtId="0" fontId="34" fillId="9" borderId="81" xfId="0" applyFont="1" applyFill="1" applyBorder="1" applyAlignment="1">
      <alignment/>
    </xf>
    <xf numFmtId="0" fontId="34" fillId="11" borderId="81" xfId="0" applyFont="1" applyFill="1" applyBorder="1" applyAlignment="1">
      <alignment/>
    </xf>
    <xf numFmtId="0" fontId="34" fillId="12" borderId="81" xfId="0" applyFont="1" applyFill="1" applyBorder="1" applyAlignment="1">
      <alignment/>
    </xf>
    <xf numFmtId="0" fontId="34" fillId="33" borderId="63" xfId="0" applyFont="1" applyFill="1" applyBorder="1" applyAlignment="1">
      <alignment horizontal="center"/>
    </xf>
    <xf numFmtId="0" fontId="34" fillId="19" borderId="82" xfId="0" applyFont="1" applyFill="1" applyBorder="1" applyAlignment="1">
      <alignment horizontal="center"/>
    </xf>
    <xf numFmtId="0" fontId="34" fillId="0" borderId="83" xfId="0" applyFont="1" applyBorder="1" applyAlignment="1">
      <alignment horizontal="center"/>
    </xf>
    <xf numFmtId="0" fontId="34" fillId="19" borderId="84" xfId="0" applyFont="1" applyFill="1" applyBorder="1" applyAlignment="1">
      <alignment/>
    </xf>
    <xf numFmtId="0" fontId="34" fillId="39" borderId="61" xfId="0" applyFont="1" applyFill="1" applyBorder="1" applyAlignment="1">
      <alignment horizontal="center"/>
    </xf>
    <xf numFmtId="0" fontId="34" fillId="19" borderId="70" xfId="0" applyFont="1" applyFill="1" applyBorder="1" applyAlignment="1">
      <alignment/>
    </xf>
    <xf numFmtId="0" fontId="34" fillId="0" borderId="63" xfId="0" applyFont="1" applyBorder="1" applyAlignment="1">
      <alignment/>
    </xf>
    <xf numFmtId="0" fontId="34" fillId="0" borderId="71" xfId="0" applyFont="1" applyBorder="1" applyAlignment="1">
      <alignment horizontal="center"/>
    </xf>
    <xf numFmtId="0" fontId="34" fillId="19" borderId="85" xfId="0" applyFont="1" applyFill="1" applyBorder="1" applyAlignment="1">
      <alignment horizontal="center"/>
    </xf>
    <xf numFmtId="0" fontId="0" fillId="33" borderId="86" xfId="0" applyFill="1" applyBorder="1" applyAlignment="1">
      <alignment/>
    </xf>
    <xf numFmtId="0" fontId="34" fillId="35" borderId="56" xfId="0" applyFont="1" applyFill="1" applyBorder="1" applyAlignment="1">
      <alignment horizontal="center"/>
    </xf>
    <xf numFmtId="0" fontId="34" fillId="10" borderId="56" xfId="0" applyFont="1" applyFill="1" applyBorder="1" applyAlignment="1">
      <alignment horizontal="center"/>
    </xf>
    <xf numFmtId="0" fontId="36" fillId="10" borderId="56" xfId="0" applyFont="1" applyFill="1" applyBorder="1" applyAlignment="1">
      <alignment horizontal="center"/>
    </xf>
    <xf numFmtId="0" fontId="34" fillId="10" borderId="58" xfId="0" applyFont="1" applyFill="1" applyBorder="1" applyAlignment="1">
      <alignment horizontal="center"/>
    </xf>
    <xf numFmtId="0" fontId="34" fillId="35" borderId="58" xfId="0" applyFont="1" applyFill="1" applyBorder="1" applyAlignment="1">
      <alignment horizontal="center"/>
    </xf>
    <xf numFmtId="0" fontId="36" fillId="10" borderId="58" xfId="0" applyFont="1" applyFill="1" applyBorder="1" applyAlignment="1">
      <alignment horizontal="center"/>
    </xf>
    <xf numFmtId="0" fontId="36" fillId="10" borderId="67" xfId="0" applyFont="1" applyFill="1" applyBorder="1" applyAlignment="1">
      <alignment horizontal="center"/>
    </xf>
    <xf numFmtId="0" fontId="34" fillId="35" borderId="70" xfId="0" applyFont="1" applyFill="1" applyBorder="1" applyAlignment="1">
      <alignment horizontal="center"/>
    </xf>
    <xf numFmtId="0" fontId="34" fillId="36" borderId="70" xfId="0" applyFont="1" applyFill="1" applyBorder="1" applyAlignment="1">
      <alignment horizontal="center"/>
    </xf>
    <xf numFmtId="0" fontId="34" fillId="0" borderId="87" xfId="0" applyFont="1" applyBorder="1" applyAlignment="1">
      <alignment horizontal="center"/>
    </xf>
    <xf numFmtId="0" fontId="34" fillId="36" borderId="88" xfId="0" applyFont="1" applyFill="1" applyBorder="1" applyAlignment="1">
      <alignment horizontal="center"/>
    </xf>
    <xf numFmtId="0" fontId="34" fillId="0" borderId="64" xfId="0" applyFont="1" applyBorder="1" applyAlignment="1">
      <alignment/>
    </xf>
    <xf numFmtId="0" fontId="0" fillId="33" borderId="89" xfId="0" applyFill="1" applyBorder="1" applyAlignment="1">
      <alignment horizontal="left"/>
    </xf>
    <xf numFmtId="0" fontId="0" fillId="40" borderId="90" xfId="0" applyFill="1" applyBorder="1" applyAlignment="1">
      <alignment horizontal="left"/>
    </xf>
    <xf numFmtId="0" fontId="0" fillId="40" borderId="91" xfId="0" applyFill="1" applyBorder="1" applyAlignment="1">
      <alignment horizontal="left"/>
    </xf>
    <xf numFmtId="0" fontId="81" fillId="10" borderId="56" xfId="0" applyFont="1" applyFill="1" applyBorder="1" applyAlignment="1">
      <alignment horizontal="center"/>
    </xf>
    <xf numFmtId="0" fontId="78" fillId="10" borderId="59" xfId="0" applyFont="1" applyFill="1" applyBorder="1" applyAlignment="1">
      <alignment horizontal="center"/>
    </xf>
    <xf numFmtId="0" fontId="34" fillId="9" borderId="72" xfId="0" applyFont="1" applyFill="1" applyBorder="1" applyAlignment="1">
      <alignment horizontal="center"/>
    </xf>
    <xf numFmtId="0" fontId="34" fillId="14" borderId="61" xfId="0" applyFont="1" applyFill="1" applyBorder="1" applyAlignment="1">
      <alignment horizontal="center"/>
    </xf>
    <xf numFmtId="0" fontId="34" fillId="36" borderId="70" xfId="0" applyFont="1" applyFill="1" applyBorder="1" applyAlignment="1">
      <alignment/>
    </xf>
    <xf numFmtId="0" fontId="34" fillId="19" borderId="70" xfId="0" applyFont="1" applyFill="1" applyBorder="1" applyAlignment="1">
      <alignment/>
    </xf>
    <xf numFmtId="0" fontId="34" fillId="36" borderId="77" xfId="0" applyFont="1" applyFill="1" applyBorder="1" applyAlignment="1">
      <alignment horizontal="center"/>
    </xf>
    <xf numFmtId="0" fontId="34" fillId="19" borderId="85" xfId="0" applyFont="1" applyFill="1" applyBorder="1" applyAlignment="1">
      <alignment/>
    </xf>
    <xf numFmtId="0" fontId="34" fillId="36" borderId="81" xfId="0" applyFont="1" applyFill="1" applyBorder="1" applyAlignment="1">
      <alignment horizontal="center"/>
    </xf>
    <xf numFmtId="0" fontId="34" fillId="0" borderId="61" xfId="0" applyFont="1" applyBorder="1" applyAlignment="1">
      <alignment horizontal="center"/>
    </xf>
    <xf numFmtId="0" fontId="34" fillId="0" borderId="64" xfId="0" applyFont="1" applyBorder="1" applyAlignment="1">
      <alignment horizontal="center"/>
    </xf>
    <xf numFmtId="0" fontId="78" fillId="10" borderId="78" xfId="0" applyFont="1" applyFill="1" applyBorder="1" applyAlignment="1">
      <alignment horizontal="center"/>
    </xf>
    <xf numFmtId="0" fontId="79" fillId="13" borderId="69" xfId="0" applyFont="1" applyFill="1" applyBorder="1" applyAlignment="1">
      <alignment horizontal="center" vertical="center"/>
    </xf>
    <xf numFmtId="0" fontId="34" fillId="36" borderId="64" xfId="0" applyFont="1" applyFill="1" applyBorder="1" applyAlignment="1">
      <alignment horizontal="center"/>
    </xf>
    <xf numFmtId="0" fontId="84" fillId="16" borderId="58" xfId="0" applyFont="1" applyFill="1" applyBorder="1" applyAlignment="1">
      <alignment textRotation="45"/>
    </xf>
    <xf numFmtId="0" fontId="80" fillId="16" borderId="58" xfId="0" applyFont="1" applyFill="1" applyBorder="1" applyAlignment="1">
      <alignment horizontal="center" textRotation="45"/>
    </xf>
    <xf numFmtId="0" fontId="85" fillId="16" borderId="58" xfId="0" applyFont="1" applyFill="1" applyBorder="1" applyAlignment="1">
      <alignment horizontal="center" textRotation="45"/>
    </xf>
    <xf numFmtId="0" fontId="80" fillId="16" borderId="56" xfId="0" applyFont="1" applyFill="1" applyBorder="1" applyAlignment="1">
      <alignment textRotation="45"/>
    </xf>
    <xf numFmtId="0" fontId="85" fillId="16" borderId="67" xfId="0" applyFont="1" applyFill="1" applyBorder="1" applyAlignment="1">
      <alignment textRotation="45"/>
    </xf>
    <xf numFmtId="0" fontId="78" fillId="33" borderId="61" xfId="0" applyFont="1" applyFill="1" applyBorder="1" applyAlignment="1">
      <alignment/>
    </xf>
    <xf numFmtId="0" fontId="78" fillId="33" borderId="92" xfId="0" applyFont="1" applyFill="1" applyBorder="1" applyAlignment="1">
      <alignment/>
    </xf>
    <xf numFmtId="0" fontId="78" fillId="33" borderId="93" xfId="0" applyFont="1" applyFill="1" applyBorder="1" applyAlignment="1">
      <alignment/>
    </xf>
    <xf numFmtId="0" fontId="0" fillId="33" borderId="93" xfId="0" applyFill="1" applyBorder="1" applyAlignment="1">
      <alignment/>
    </xf>
    <xf numFmtId="0" fontId="78" fillId="33" borderId="94" xfId="0" applyFont="1" applyFill="1" applyBorder="1" applyAlignment="1">
      <alignment/>
    </xf>
    <xf numFmtId="0" fontId="78" fillId="33" borderId="81" xfId="0" applyFont="1" applyFill="1" applyBorder="1" applyAlignment="1">
      <alignment/>
    </xf>
    <xf numFmtId="0" fontId="78" fillId="33" borderId="62" xfId="0" applyFont="1" applyFill="1" applyBorder="1" applyAlignment="1">
      <alignment/>
    </xf>
    <xf numFmtId="0" fontId="78" fillId="33" borderId="78" xfId="0" applyFont="1" applyFill="1" applyBorder="1" applyAlignment="1">
      <alignment/>
    </xf>
    <xf numFmtId="0" fontId="78" fillId="33" borderId="72" xfId="0" applyFont="1" applyFill="1" applyBorder="1" applyAlignment="1">
      <alignment/>
    </xf>
    <xf numFmtId="0" fontId="0" fillId="33" borderId="95" xfId="0" applyFill="1" applyBorder="1" applyAlignment="1">
      <alignment/>
    </xf>
    <xf numFmtId="0" fontId="78" fillId="33" borderId="96" xfId="0" applyFont="1" applyFill="1" applyBorder="1" applyAlignment="1">
      <alignment/>
    </xf>
    <xf numFmtId="0" fontId="0" fillId="33" borderId="97" xfId="0" applyFill="1" applyBorder="1" applyAlignment="1">
      <alignment/>
    </xf>
    <xf numFmtId="0" fontId="0" fillId="33" borderId="98" xfId="0" applyFill="1" applyBorder="1" applyAlignment="1">
      <alignment/>
    </xf>
    <xf numFmtId="0" fontId="0" fillId="33" borderId="99" xfId="0" applyFill="1" applyBorder="1" applyAlignment="1">
      <alignment/>
    </xf>
    <xf numFmtId="0" fontId="84" fillId="16" borderId="100" xfId="0" applyFont="1" applyFill="1" applyBorder="1" applyAlignment="1">
      <alignment/>
    </xf>
    <xf numFmtId="0" fontId="77" fillId="0" borderId="0" xfId="0" applyFont="1" applyAlignment="1">
      <alignment/>
    </xf>
    <xf numFmtId="0" fontId="0" fillId="0" borderId="52" xfId="0" applyBorder="1" applyAlignment="1">
      <alignment/>
    </xf>
    <xf numFmtId="0" fontId="0" fillId="0" borderId="101" xfId="0" applyBorder="1" applyAlignment="1">
      <alignment/>
    </xf>
    <xf numFmtId="0" fontId="79" fillId="13" borderId="102" xfId="0" applyFont="1" applyFill="1" applyBorder="1" applyAlignment="1">
      <alignment horizontal="center" vertical="center"/>
    </xf>
    <xf numFmtId="0" fontId="0" fillId="0" borderId="103" xfId="0" applyBorder="1" applyAlignment="1">
      <alignment/>
    </xf>
    <xf numFmtId="0" fontId="79" fillId="34" borderId="104" xfId="0" applyFont="1" applyFill="1" applyBorder="1" applyAlignment="1">
      <alignment horizontal="center" vertical="center"/>
    </xf>
    <xf numFmtId="0" fontId="79" fillId="19" borderId="47" xfId="0" applyFont="1" applyFill="1" applyBorder="1" applyAlignment="1">
      <alignment horizontal="center" vertical="center"/>
    </xf>
    <xf numFmtId="0" fontId="0" fillId="0" borderId="86" xfId="0" applyBorder="1" applyAlignment="1">
      <alignment/>
    </xf>
    <xf numFmtId="0" fontId="79" fillId="34" borderId="28" xfId="0" applyFont="1" applyFill="1" applyBorder="1" applyAlignment="1">
      <alignment horizontal="center" vertical="center"/>
    </xf>
    <xf numFmtId="0" fontId="0" fillId="0" borderId="28" xfId="0" applyBorder="1" applyAlignment="1">
      <alignment/>
    </xf>
    <xf numFmtId="0" fontId="79" fillId="19" borderId="22" xfId="0" applyFont="1" applyFill="1" applyBorder="1" applyAlignment="1">
      <alignment horizontal="center" vertical="center"/>
    </xf>
    <xf numFmtId="0" fontId="0" fillId="0" borderId="22" xfId="0" applyBorder="1" applyAlignment="1">
      <alignment/>
    </xf>
    <xf numFmtId="0" fontId="79" fillId="19" borderId="12" xfId="0" applyFont="1" applyFill="1" applyBorder="1" applyAlignment="1">
      <alignment horizontal="center" vertical="center"/>
    </xf>
    <xf numFmtId="0" fontId="79" fillId="34" borderId="13" xfId="0" applyFont="1" applyFill="1" applyBorder="1" applyAlignment="1">
      <alignment horizontal="center" vertical="center"/>
    </xf>
    <xf numFmtId="0" fontId="0" fillId="0" borderId="13" xfId="0" applyBorder="1" applyAlignment="1">
      <alignment/>
    </xf>
    <xf numFmtId="0" fontId="84" fillId="12" borderId="101" xfId="0" applyFont="1" applyFill="1" applyBorder="1" applyAlignment="1">
      <alignment horizontal="center"/>
    </xf>
    <xf numFmtId="0" fontId="79" fillId="12" borderId="105" xfId="0" applyFont="1" applyFill="1" applyBorder="1" applyAlignment="1">
      <alignment horizontal="center" vertical="center"/>
    </xf>
    <xf numFmtId="0" fontId="34" fillId="41" borderId="106" xfId="0" applyFont="1" applyFill="1" applyBorder="1" applyAlignment="1">
      <alignment horizontal="center"/>
    </xf>
    <xf numFmtId="0" fontId="34" fillId="41" borderId="107" xfId="0" applyFont="1" applyFill="1" applyBorder="1" applyAlignment="1">
      <alignment horizontal="center"/>
    </xf>
    <xf numFmtId="0" fontId="34" fillId="41" borderId="108" xfId="0" applyFont="1" applyFill="1" applyBorder="1" applyAlignment="1">
      <alignment horizontal="center"/>
    </xf>
    <xf numFmtId="0" fontId="34" fillId="41" borderId="109" xfId="0" applyFont="1" applyFill="1" applyBorder="1" applyAlignment="1">
      <alignment horizontal="center"/>
    </xf>
    <xf numFmtId="0" fontId="34" fillId="41" borderId="10" xfId="0" applyFont="1" applyFill="1" applyBorder="1" applyAlignment="1">
      <alignment horizontal="center"/>
    </xf>
    <xf numFmtId="0" fontId="34" fillId="41" borderId="110" xfId="0" applyFont="1" applyFill="1" applyBorder="1" applyAlignment="1">
      <alignment horizontal="center"/>
    </xf>
    <xf numFmtId="0" fontId="34" fillId="41" borderId="15" xfId="0" applyFont="1" applyFill="1" applyBorder="1" applyAlignment="1">
      <alignment horizontal="center"/>
    </xf>
    <xf numFmtId="0" fontId="34" fillId="41" borderId="70" xfId="0" applyFont="1" applyFill="1" applyBorder="1" applyAlignment="1">
      <alignment horizontal="center"/>
    </xf>
    <xf numFmtId="0" fontId="78" fillId="41" borderId="10" xfId="0" applyFont="1" applyFill="1" applyBorder="1" applyAlignment="1">
      <alignment/>
    </xf>
    <xf numFmtId="0" fontId="34" fillId="41" borderId="63" xfId="0" applyFont="1" applyFill="1" applyBorder="1" applyAlignment="1">
      <alignment/>
    </xf>
    <xf numFmtId="0" fontId="79" fillId="9" borderId="52" xfId="0" applyFont="1" applyFill="1" applyBorder="1" applyAlignment="1">
      <alignment horizontal="center" vertical="center"/>
    </xf>
    <xf numFmtId="0" fontId="79" fillId="34" borderId="111" xfId="0" applyFont="1" applyFill="1" applyBorder="1" applyAlignment="1">
      <alignment horizontal="center" vertical="center"/>
    </xf>
    <xf numFmtId="0" fontId="77" fillId="34" borderId="111" xfId="0" applyFont="1" applyFill="1" applyBorder="1" applyAlignment="1">
      <alignment/>
    </xf>
    <xf numFmtId="0" fontId="77" fillId="9" borderId="52" xfId="0" applyFont="1" applyFill="1" applyBorder="1" applyAlignment="1">
      <alignment/>
    </xf>
    <xf numFmtId="0" fontId="79" fillId="11" borderId="52" xfId="0" applyFont="1" applyFill="1" applyBorder="1" applyAlignment="1">
      <alignment horizontal="center" vertical="center"/>
    </xf>
    <xf numFmtId="0" fontId="77" fillId="11" borderId="52" xfId="0" applyFont="1" applyFill="1" applyBorder="1" applyAlignment="1">
      <alignment/>
    </xf>
    <xf numFmtId="0" fontId="79" fillId="13" borderId="52" xfId="0" applyFont="1" applyFill="1" applyBorder="1" applyAlignment="1">
      <alignment horizontal="center" vertical="center"/>
    </xf>
    <xf numFmtId="0" fontId="77" fillId="13" borderId="52" xfId="0" applyFont="1" applyFill="1" applyBorder="1" applyAlignment="1">
      <alignment/>
    </xf>
    <xf numFmtId="0" fontId="89" fillId="0" borderId="0" xfId="0" applyFont="1" applyAlignment="1">
      <alignment/>
    </xf>
    <xf numFmtId="0" fontId="77" fillId="0" borderId="0" xfId="0" applyFont="1" applyAlignment="1">
      <alignment vertical="top" wrapText="1"/>
    </xf>
    <xf numFmtId="0" fontId="34" fillId="41" borderId="63" xfId="0" applyFont="1" applyFill="1" applyBorder="1" applyAlignment="1">
      <alignment horizontal="center"/>
    </xf>
    <xf numFmtId="0" fontId="79" fillId="10" borderId="112" xfId="0" applyFont="1" applyFill="1" applyBorder="1" applyAlignment="1">
      <alignment horizontal="center" vertical="center"/>
    </xf>
    <xf numFmtId="0" fontId="79" fillId="10" borderId="113" xfId="0" applyFont="1" applyFill="1" applyBorder="1" applyAlignment="1">
      <alignment horizontal="center" vertical="center"/>
    </xf>
    <xf numFmtId="0" fontId="90" fillId="0" borderId="0" xfId="0" applyFont="1" applyBorder="1" applyAlignment="1">
      <alignment horizontal="center"/>
    </xf>
    <xf numFmtId="0" fontId="79" fillId="42" borderId="10" xfId="0" applyFont="1" applyFill="1" applyBorder="1" applyAlignment="1">
      <alignment horizontal="center" vertical="center"/>
    </xf>
    <xf numFmtId="0" fontId="79" fillId="11" borderId="10" xfId="0" applyFont="1" applyFill="1" applyBorder="1" applyAlignment="1">
      <alignment horizontal="center" vertical="center"/>
    </xf>
    <xf numFmtId="0" fontId="0" fillId="42" borderId="10" xfId="0" applyFill="1" applyBorder="1" applyAlignment="1">
      <alignment/>
    </xf>
    <xf numFmtId="0" fontId="34" fillId="41" borderId="11" xfId="0" applyFont="1" applyFill="1" applyBorder="1" applyAlignment="1">
      <alignment horizontal="center"/>
    </xf>
    <xf numFmtId="0" fontId="34" fillId="19" borderId="10" xfId="0" applyFont="1" applyFill="1" applyBorder="1" applyAlignment="1">
      <alignment horizontal="center"/>
    </xf>
    <xf numFmtId="0" fontId="78" fillId="8" borderId="0" xfId="0" applyFont="1" applyFill="1" applyBorder="1" applyAlignment="1">
      <alignment horizontal="center"/>
    </xf>
    <xf numFmtId="0" fontId="78" fillId="8" borderId="53" xfId="0" applyFont="1" applyFill="1" applyBorder="1" applyAlignment="1">
      <alignment horizontal="center"/>
    </xf>
    <xf numFmtId="0" fontId="78" fillId="43" borderId="20" xfId="0" applyFont="1" applyFill="1" applyBorder="1" applyAlignment="1">
      <alignment/>
    </xf>
    <xf numFmtId="0" fontId="78" fillId="43" borderId="114" xfId="0" applyFont="1" applyFill="1" applyBorder="1" applyAlignment="1">
      <alignment/>
    </xf>
    <xf numFmtId="0" fontId="78" fillId="43" borderId="114" xfId="0" applyFont="1" applyFill="1" applyBorder="1" applyAlignment="1">
      <alignment horizontal="center"/>
    </xf>
    <xf numFmtId="0" fontId="78" fillId="43" borderId="20" xfId="0" applyFont="1" applyFill="1" applyBorder="1" applyAlignment="1">
      <alignment horizontal="left"/>
    </xf>
    <xf numFmtId="0" fontId="78" fillId="43" borderId="18" xfId="0" applyFont="1" applyFill="1" applyBorder="1" applyAlignment="1">
      <alignment/>
    </xf>
    <xf numFmtId="0" fontId="78" fillId="43" borderId="115" xfId="0" applyFont="1" applyFill="1" applyBorder="1" applyAlignment="1">
      <alignment/>
    </xf>
    <xf numFmtId="0" fontId="78" fillId="43" borderId="0" xfId="0" applyFont="1" applyFill="1" applyBorder="1" applyAlignment="1">
      <alignment/>
    </xf>
    <xf numFmtId="0" fontId="78" fillId="43" borderId="0" xfId="0" applyFont="1" applyFill="1" applyBorder="1" applyAlignment="1">
      <alignment horizontal="center"/>
    </xf>
    <xf numFmtId="0" fontId="78" fillId="43" borderId="115" xfId="0" applyFont="1" applyFill="1" applyBorder="1" applyAlignment="1">
      <alignment horizontal="left"/>
    </xf>
    <xf numFmtId="0" fontId="78" fillId="43" borderId="32" xfId="0" applyFont="1" applyFill="1" applyBorder="1" applyAlignment="1">
      <alignment/>
    </xf>
    <xf numFmtId="0" fontId="78" fillId="43" borderId="17" xfId="0" applyFont="1" applyFill="1" applyBorder="1" applyAlignment="1">
      <alignment/>
    </xf>
    <xf numFmtId="0" fontId="78" fillId="43" borderId="53" xfId="0" applyFont="1" applyFill="1" applyBorder="1" applyAlignment="1">
      <alignment/>
    </xf>
    <xf numFmtId="0" fontId="78" fillId="43" borderId="53" xfId="0" applyFont="1" applyFill="1" applyBorder="1" applyAlignment="1">
      <alignment horizontal="center"/>
    </xf>
    <xf numFmtId="0" fontId="78" fillId="43" borderId="17" xfId="0" applyFont="1" applyFill="1" applyBorder="1" applyAlignment="1">
      <alignment horizontal="left"/>
    </xf>
    <xf numFmtId="0" fontId="78" fillId="43" borderId="53" xfId="0" applyFont="1" applyFill="1" applyBorder="1" applyAlignment="1">
      <alignment/>
    </xf>
    <xf numFmtId="0" fontId="78" fillId="43" borderId="19" xfId="0" applyFont="1" applyFill="1" applyBorder="1" applyAlignment="1">
      <alignment/>
    </xf>
    <xf numFmtId="0" fontId="79" fillId="19" borderId="86" xfId="0" applyFont="1" applyFill="1" applyBorder="1" applyAlignment="1">
      <alignment horizontal="center" vertical="center"/>
    </xf>
    <xf numFmtId="0" fontId="77" fillId="19" borderId="86" xfId="0" applyFont="1" applyFill="1" applyBorder="1" applyAlignment="1">
      <alignment/>
    </xf>
    <xf numFmtId="0" fontId="78" fillId="19" borderId="86" xfId="0" applyFont="1" applyFill="1" applyBorder="1" applyAlignment="1">
      <alignment/>
    </xf>
    <xf numFmtId="0" fontId="0" fillId="0" borderId="0" xfId="0" applyAlignment="1">
      <alignment horizontal="center"/>
    </xf>
    <xf numFmtId="0" fontId="0" fillId="0" borderId="0" xfId="0" applyAlignment="1">
      <alignment/>
    </xf>
    <xf numFmtId="0" fontId="77" fillId="8" borderId="14" xfId="0" applyFont="1" applyFill="1" applyBorder="1" applyAlignment="1">
      <alignment/>
    </xf>
    <xf numFmtId="0" fontId="34" fillId="41" borderId="12" xfId="0" applyFont="1" applyFill="1" applyBorder="1" applyAlignment="1">
      <alignment horizontal="center"/>
    </xf>
    <xf numFmtId="0" fontId="34" fillId="39" borderId="12" xfId="0" applyFont="1" applyFill="1" applyBorder="1" applyAlignment="1">
      <alignment horizontal="center"/>
    </xf>
    <xf numFmtId="0" fontId="34" fillId="0" borderId="20" xfId="0" applyFont="1" applyBorder="1" applyAlignment="1">
      <alignment horizontal="center"/>
    </xf>
    <xf numFmtId="0" fontId="34" fillId="19" borderId="16" xfId="0" applyFont="1" applyFill="1" applyBorder="1" applyAlignment="1">
      <alignment horizontal="center"/>
    </xf>
    <xf numFmtId="0" fontId="34" fillId="39" borderId="16" xfId="0" applyFont="1" applyFill="1" applyBorder="1" applyAlignment="1">
      <alignment horizontal="center"/>
    </xf>
    <xf numFmtId="0" fontId="34" fillId="0" borderId="16" xfId="0" applyFont="1" applyBorder="1" applyAlignment="1">
      <alignment horizontal="center"/>
    </xf>
    <xf numFmtId="0" fontId="34" fillId="41" borderId="16" xfId="0" applyFont="1" applyFill="1" applyBorder="1" applyAlignment="1">
      <alignment horizontal="center"/>
    </xf>
    <xf numFmtId="0" fontId="34" fillId="0" borderId="12" xfId="0" applyFont="1" applyBorder="1" applyAlignment="1">
      <alignment horizontal="center"/>
    </xf>
    <xf numFmtId="0" fontId="34" fillId="19" borderId="12" xfId="0" applyFont="1" applyFill="1" applyBorder="1" applyAlignment="1">
      <alignment horizontal="center"/>
    </xf>
    <xf numFmtId="0" fontId="79" fillId="10" borderId="105" xfId="0" applyFont="1" applyFill="1" applyBorder="1" applyAlignment="1">
      <alignment horizontal="center" vertical="center"/>
    </xf>
    <xf numFmtId="0" fontId="80" fillId="10" borderId="28" xfId="0" applyFont="1" applyFill="1" applyBorder="1" applyAlignment="1">
      <alignment horizontal="center"/>
    </xf>
    <xf numFmtId="0" fontId="78" fillId="10" borderId="116" xfId="0" applyFont="1" applyFill="1" applyBorder="1" applyAlignment="1">
      <alignment horizontal="center"/>
    </xf>
    <xf numFmtId="0" fontId="80" fillId="10" borderId="116" xfId="0" applyFont="1" applyFill="1" applyBorder="1" applyAlignment="1">
      <alignment horizontal="center"/>
    </xf>
    <xf numFmtId="0" fontId="81" fillId="10" borderId="116" xfId="0" applyFont="1" applyFill="1" applyBorder="1" applyAlignment="1">
      <alignment horizontal="center"/>
    </xf>
    <xf numFmtId="0" fontId="78" fillId="35" borderId="116" xfId="0" applyFont="1" applyFill="1" applyBorder="1" applyAlignment="1">
      <alignment horizontal="center"/>
    </xf>
    <xf numFmtId="0" fontId="78" fillId="10" borderId="28" xfId="0" applyFont="1" applyFill="1" applyBorder="1" applyAlignment="1">
      <alignment horizontal="center"/>
    </xf>
    <xf numFmtId="0" fontId="78" fillId="10" borderId="29" xfId="0" applyFont="1" applyFill="1" applyBorder="1" applyAlignment="1">
      <alignment horizontal="center"/>
    </xf>
    <xf numFmtId="0" fontId="34" fillId="34" borderId="21" xfId="0" applyFont="1" applyFill="1" applyBorder="1" applyAlignment="1">
      <alignment horizontal="center"/>
    </xf>
    <xf numFmtId="0" fontId="34" fillId="9" borderId="21" xfId="0" applyFont="1" applyFill="1" applyBorder="1" applyAlignment="1">
      <alignment horizontal="center"/>
    </xf>
    <xf numFmtId="0" fontId="34" fillId="11" borderId="21" xfId="0" applyFont="1" applyFill="1" applyBorder="1" applyAlignment="1">
      <alignment horizontal="center"/>
    </xf>
    <xf numFmtId="0" fontId="34" fillId="12" borderId="21" xfId="0" applyFont="1" applyFill="1" applyBorder="1" applyAlignment="1">
      <alignment horizontal="center"/>
    </xf>
    <xf numFmtId="0" fontId="79" fillId="19" borderId="102" xfId="0" applyFont="1" applyFill="1" applyBorder="1" applyAlignment="1">
      <alignment horizontal="center" vertical="center"/>
    </xf>
    <xf numFmtId="0" fontId="34" fillId="36" borderId="23" xfId="0" applyFont="1" applyFill="1" applyBorder="1" applyAlignment="1">
      <alignment/>
    </xf>
    <xf numFmtId="0" fontId="34" fillId="19" borderId="22" xfId="0" applyFont="1" applyFill="1" applyBorder="1" applyAlignment="1">
      <alignment horizontal="center"/>
    </xf>
    <xf numFmtId="0" fontId="34" fillId="36" borderId="22" xfId="0" applyFont="1" applyFill="1" applyBorder="1" applyAlignment="1">
      <alignment/>
    </xf>
    <xf numFmtId="0" fontId="34" fillId="19" borderId="117" xfId="0" applyFont="1" applyFill="1" applyBorder="1" applyAlignment="1">
      <alignment horizontal="center"/>
    </xf>
    <xf numFmtId="0" fontId="34" fillId="36" borderId="22" xfId="0" applyFont="1" applyFill="1" applyBorder="1" applyAlignment="1">
      <alignment horizontal="center"/>
    </xf>
    <xf numFmtId="0" fontId="34" fillId="19" borderId="118" xfId="0" applyFont="1" applyFill="1" applyBorder="1" applyAlignment="1">
      <alignment horizontal="center"/>
    </xf>
    <xf numFmtId="0" fontId="34" fillId="41" borderId="119" xfId="0" applyFont="1" applyFill="1" applyBorder="1" applyAlignment="1">
      <alignment horizontal="center"/>
    </xf>
    <xf numFmtId="0" fontId="34" fillId="41" borderId="117" xfId="0" applyFont="1" applyFill="1" applyBorder="1" applyAlignment="1">
      <alignment horizontal="center"/>
    </xf>
    <xf numFmtId="0" fontId="34" fillId="41" borderId="120" xfId="0" applyFont="1" applyFill="1" applyBorder="1" applyAlignment="1">
      <alignment horizontal="center"/>
    </xf>
    <xf numFmtId="0" fontId="34" fillId="35" borderId="24" xfId="0" applyFont="1" applyFill="1" applyBorder="1" applyAlignment="1">
      <alignment horizontal="center"/>
    </xf>
    <xf numFmtId="0" fontId="34" fillId="36" borderId="24" xfId="0" applyFont="1" applyFill="1" applyBorder="1" applyAlignment="1">
      <alignment horizontal="center"/>
    </xf>
    <xf numFmtId="0" fontId="34" fillId="19" borderId="25" xfId="0" applyFont="1" applyFill="1" applyBorder="1" applyAlignment="1">
      <alignment horizontal="center"/>
    </xf>
    <xf numFmtId="0" fontId="77" fillId="44" borderId="10" xfId="0" applyFont="1" applyFill="1" applyBorder="1" applyAlignment="1">
      <alignment/>
    </xf>
    <xf numFmtId="0" fontId="0" fillId="8" borderId="14" xfId="0" applyFill="1" applyBorder="1" applyAlignment="1">
      <alignment/>
    </xf>
    <xf numFmtId="0" fontId="0" fillId="8" borderId="15" xfId="0" applyFill="1" applyBorder="1" applyAlignment="1">
      <alignment/>
    </xf>
    <xf numFmtId="0" fontId="77" fillId="8" borderId="11" xfId="0" applyFont="1" applyFill="1" applyBorder="1" applyAlignment="1">
      <alignment/>
    </xf>
    <xf numFmtId="0" fontId="77" fillId="8" borderId="17" xfId="0" applyFont="1" applyFill="1" applyBorder="1" applyAlignment="1">
      <alignment/>
    </xf>
    <xf numFmtId="0" fontId="77" fillId="8" borderId="53" xfId="0" applyFont="1" applyFill="1" applyBorder="1" applyAlignment="1">
      <alignment/>
    </xf>
    <xf numFmtId="0" fontId="77" fillId="8" borderId="53" xfId="0" applyFont="1" applyFill="1" applyBorder="1" applyAlignment="1">
      <alignment/>
    </xf>
    <xf numFmtId="0" fontId="77" fillId="8" borderId="19" xfId="0" applyFont="1" applyFill="1" applyBorder="1" applyAlignment="1">
      <alignment/>
    </xf>
    <xf numFmtId="0" fontId="77" fillId="8" borderId="14" xfId="0" applyFont="1" applyFill="1" applyBorder="1" applyAlignment="1">
      <alignment vertical="top" wrapText="1"/>
    </xf>
    <xf numFmtId="0" fontId="77" fillId="8" borderId="12" xfId="0" applyFont="1" applyFill="1" applyBorder="1" applyAlignment="1">
      <alignment vertical="top" wrapText="1"/>
    </xf>
    <xf numFmtId="0" fontId="77" fillId="8" borderId="16" xfId="0" applyFont="1" applyFill="1" applyBorder="1" applyAlignment="1">
      <alignment vertical="top" wrapText="1"/>
    </xf>
    <xf numFmtId="0" fontId="77" fillId="8" borderId="13" xfId="0" applyFont="1" applyFill="1" applyBorder="1" applyAlignment="1">
      <alignment vertical="top" wrapText="1"/>
    </xf>
    <xf numFmtId="0" fontId="34" fillId="39" borderId="82" xfId="0" applyFont="1" applyFill="1" applyBorder="1" applyAlignment="1">
      <alignment horizontal="center"/>
    </xf>
    <xf numFmtId="0" fontId="34" fillId="41" borderId="82" xfId="0" applyFont="1" applyFill="1" applyBorder="1" applyAlignment="1">
      <alignment horizontal="center"/>
    </xf>
    <xf numFmtId="0" fontId="77" fillId="8" borderId="20" xfId="0" applyFont="1" applyFill="1" applyBorder="1" applyAlignment="1">
      <alignment/>
    </xf>
    <xf numFmtId="0" fontId="77" fillId="8" borderId="114" xfId="0" applyFont="1" applyFill="1" applyBorder="1" applyAlignment="1">
      <alignment/>
    </xf>
    <xf numFmtId="0" fontId="0" fillId="8" borderId="114" xfId="0" applyFill="1" applyBorder="1" applyAlignment="1">
      <alignment/>
    </xf>
    <xf numFmtId="0" fontId="0" fillId="8" borderId="18" xfId="0" applyFill="1" applyBorder="1" applyAlignment="1">
      <alignment/>
    </xf>
    <xf numFmtId="0" fontId="91" fillId="44" borderId="10" xfId="0" applyFont="1" applyFill="1" applyBorder="1" applyAlignment="1">
      <alignment/>
    </xf>
    <xf numFmtId="0" fontId="92" fillId="8" borderId="115" xfId="0" applyFont="1" applyFill="1" applyBorder="1" applyAlignment="1">
      <alignment horizontal="left"/>
    </xf>
    <xf numFmtId="0" fontId="0" fillId="8" borderId="0" xfId="0" applyFill="1" applyBorder="1" applyAlignment="1">
      <alignment/>
    </xf>
    <xf numFmtId="0" fontId="78" fillId="8" borderId="0" xfId="0" applyFont="1" applyFill="1" applyBorder="1" applyAlignment="1">
      <alignment horizontal="left"/>
    </xf>
    <xf numFmtId="0" fontId="78" fillId="8" borderId="32" xfId="0" applyFont="1" applyFill="1" applyBorder="1" applyAlignment="1">
      <alignment horizontal="left"/>
    </xf>
    <xf numFmtId="0" fontId="78" fillId="8" borderId="32" xfId="0" applyFont="1" applyFill="1" applyBorder="1" applyAlignment="1">
      <alignment horizontal="center"/>
    </xf>
    <xf numFmtId="0" fontId="92" fillId="8" borderId="17" xfId="0" applyFont="1" applyFill="1" applyBorder="1" applyAlignment="1">
      <alignment horizontal="left"/>
    </xf>
    <xf numFmtId="0" fontId="78" fillId="8" borderId="19" xfId="0" applyFont="1" applyFill="1" applyBorder="1" applyAlignment="1">
      <alignment horizontal="center"/>
    </xf>
    <xf numFmtId="0" fontId="75" fillId="45" borderId="0" xfId="0" applyFont="1" applyFill="1" applyAlignment="1">
      <alignment/>
    </xf>
    <xf numFmtId="0" fontId="0" fillId="45" borderId="0" xfId="0" applyFill="1" applyAlignment="1">
      <alignment/>
    </xf>
    <xf numFmtId="0" fontId="0" fillId="46" borderId="10" xfId="0" applyFill="1" applyBorder="1" applyAlignment="1">
      <alignment/>
    </xf>
    <xf numFmtId="0" fontId="79" fillId="46" borderId="10" xfId="0" applyFont="1" applyFill="1" applyBorder="1" applyAlignment="1">
      <alignment horizontal="center" vertical="center"/>
    </xf>
    <xf numFmtId="0" fontId="78" fillId="46" borderId="10" xfId="0" applyFont="1" applyFill="1" applyBorder="1" applyAlignment="1">
      <alignment horizontal="center"/>
    </xf>
    <xf numFmtId="0" fontId="0" fillId="47" borderId="10" xfId="0" applyFill="1" applyBorder="1" applyAlignment="1">
      <alignment/>
    </xf>
    <xf numFmtId="0" fontId="79" fillId="10" borderId="121" xfId="0" applyFont="1" applyFill="1" applyBorder="1" applyAlignment="1">
      <alignment horizontal="center" vertical="center"/>
    </xf>
    <xf numFmtId="0" fontId="78" fillId="33" borderId="28" xfId="0" applyFont="1" applyFill="1" applyBorder="1" applyAlignment="1">
      <alignment/>
    </xf>
    <xf numFmtId="0" fontId="77" fillId="33" borderId="121" xfId="0" applyFont="1" applyFill="1" applyBorder="1" applyAlignment="1">
      <alignment/>
    </xf>
    <xf numFmtId="0" fontId="0" fillId="33" borderId="121" xfId="0" applyFill="1" applyBorder="1" applyAlignment="1">
      <alignment/>
    </xf>
    <xf numFmtId="0" fontId="78" fillId="33" borderId="29" xfId="0" applyFont="1" applyFill="1" applyBorder="1" applyAlignment="1">
      <alignment/>
    </xf>
    <xf numFmtId="0" fontId="78" fillId="33" borderId="28" xfId="0" applyFont="1" applyFill="1" applyBorder="1" applyAlignment="1">
      <alignment horizontal="center"/>
    </xf>
    <xf numFmtId="0" fontId="79" fillId="0" borderId="22" xfId="0" applyFont="1" applyBorder="1" applyAlignment="1">
      <alignment horizontal="center" vertical="center"/>
    </xf>
    <xf numFmtId="0" fontId="78" fillId="10" borderId="122" xfId="0" applyFont="1" applyFill="1" applyBorder="1" applyAlignment="1">
      <alignment horizontal="center"/>
    </xf>
    <xf numFmtId="0" fontId="79" fillId="37" borderId="22" xfId="0" applyFont="1" applyFill="1" applyBorder="1" applyAlignment="1">
      <alignment horizontal="center" vertical="center"/>
    </xf>
    <xf numFmtId="0" fontId="0" fillId="36" borderId="22" xfId="0" applyFill="1" applyBorder="1" applyAlignment="1">
      <alignment/>
    </xf>
    <xf numFmtId="0" fontId="0" fillId="37" borderId="25" xfId="0" applyFill="1" applyBorder="1" applyAlignment="1">
      <alignment/>
    </xf>
    <xf numFmtId="0" fontId="79" fillId="10" borderId="22" xfId="0" applyFont="1" applyFill="1" applyBorder="1" applyAlignment="1">
      <alignment horizontal="center" vertical="center"/>
    </xf>
    <xf numFmtId="0" fontId="79" fillId="39" borderId="22" xfId="0" applyFont="1" applyFill="1" applyBorder="1" applyAlignment="1">
      <alignment horizontal="center" vertical="center"/>
    </xf>
    <xf numFmtId="0" fontId="0" fillId="48" borderId="22" xfId="0" applyFill="1" applyBorder="1" applyAlignment="1">
      <alignment/>
    </xf>
    <xf numFmtId="0" fontId="78" fillId="35" borderId="28" xfId="0" applyFont="1" applyFill="1" applyBorder="1" applyAlignment="1">
      <alignment horizontal="center"/>
    </xf>
    <xf numFmtId="0" fontId="78" fillId="39" borderId="22" xfId="0" applyFont="1" applyFill="1" applyBorder="1" applyAlignment="1">
      <alignment horizontal="center"/>
    </xf>
    <xf numFmtId="0" fontId="78" fillId="0" borderId="22" xfId="0" applyFont="1" applyBorder="1" applyAlignment="1">
      <alignment/>
    </xf>
    <xf numFmtId="0" fontId="79" fillId="9" borderId="22" xfId="0" applyFont="1" applyFill="1" applyBorder="1" applyAlignment="1">
      <alignment horizontal="center" vertical="center"/>
    </xf>
    <xf numFmtId="0" fontId="0" fillId="9" borderId="22" xfId="0" applyFill="1" applyBorder="1" applyAlignment="1">
      <alignment/>
    </xf>
    <xf numFmtId="0" fontId="79" fillId="34" borderId="23" xfId="0" applyFont="1" applyFill="1" applyBorder="1" applyAlignment="1">
      <alignment horizontal="center" vertical="center"/>
    </xf>
    <xf numFmtId="0" fontId="0" fillId="34" borderId="22" xfId="0" applyFill="1" applyBorder="1" applyAlignment="1">
      <alignment/>
    </xf>
    <xf numFmtId="0" fontId="79" fillId="34" borderId="22" xfId="0" applyFont="1" applyFill="1" applyBorder="1" applyAlignment="1">
      <alignment horizontal="center" vertical="center"/>
    </xf>
    <xf numFmtId="0" fontId="87" fillId="0" borderId="22" xfId="0" applyFont="1" applyFill="1" applyBorder="1" applyAlignment="1">
      <alignment horizontal="center"/>
    </xf>
    <xf numFmtId="0" fontId="78" fillId="0" borderId="22" xfId="0" applyFont="1" applyFill="1" applyBorder="1" applyAlignment="1">
      <alignment horizontal="center"/>
    </xf>
    <xf numFmtId="0" fontId="78" fillId="34" borderId="22" xfId="0" applyFont="1" applyFill="1" applyBorder="1" applyAlignment="1">
      <alignment horizontal="center"/>
    </xf>
    <xf numFmtId="0" fontId="78" fillId="33" borderId="123" xfId="0" applyFont="1" applyFill="1" applyBorder="1" applyAlignment="1">
      <alignment horizontal="center"/>
    </xf>
    <xf numFmtId="0" fontId="84" fillId="16" borderId="124" xfId="0" applyFont="1" applyFill="1" applyBorder="1" applyAlignment="1">
      <alignment textRotation="45"/>
    </xf>
    <xf numFmtId="0" fontId="84" fillId="16" borderId="116" xfId="0" applyFont="1" applyFill="1" applyBorder="1" applyAlignment="1">
      <alignment textRotation="45"/>
    </xf>
    <xf numFmtId="0" fontId="80" fillId="16" borderId="116" xfId="0" applyFont="1" applyFill="1" applyBorder="1" applyAlignment="1">
      <alignment horizontal="center" textRotation="45"/>
    </xf>
    <xf numFmtId="0" fontId="85" fillId="16" borderId="116" xfId="0" applyFont="1" applyFill="1" applyBorder="1" applyAlignment="1">
      <alignment horizontal="center" textRotation="45"/>
    </xf>
    <xf numFmtId="0" fontId="80" fillId="16" borderId="116" xfId="0" applyFont="1" applyFill="1" applyBorder="1" applyAlignment="1">
      <alignment textRotation="45"/>
    </xf>
    <xf numFmtId="0" fontId="85" fillId="16" borderId="122" xfId="0" applyFont="1" applyFill="1" applyBorder="1" applyAlignment="1">
      <alignment textRotation="45"/>
    </xf>
    <xf numFmtId="0" fontId="87" fillId="37" borderId="22" xfId="0" applyFont="1" applyFill="1" applyBorder="1" applyAlignment="1">
      <alignment horizontal="center"/>
    </xf>
    <xf numFmtId="0" fontId="78" fillId="33" borderId="24" xfId="0" applyFont="1" applyFill="1" applyBorder="1" applyAlignment="1">
      <alignment/>
    </xf>
    <xf numFmtId="0" fontId="0" fillId="0" borderId="0" xfId="0" applyAlignment="1">
      <alignment/>
    </xf>
    <xf numFmtId="0" fontId="93" fillId="9" borderId="10" xfId="0" applyFont="1" applyFill="1" applyBorder="1" applyAlignment="1">
      <alignment horizontal="center"/>
    </xf>
    <xf numFmtId="0" fontId="34" fillId="36" borderId="12" xfId="0" applyFont="1" applyFill="1" applyBorder="1" applyAlignment="1">
      <alignment horizontal="center"/>
    </xf>
    <xf numFmtId="0" fontId="81" fillId="10" borderId="28" xfId="0" applyFont="1" applyFill="1" applyBorder="1" applyAlignment="1">
      <alignment horizontal="center"/>
    </xf>
    <xf numFmtId="0" fontId="34" fillId="35" borderId="22" xfId="0" applyFont="1" applyFill="1" applyBorder="1" applyAlignment="1">
      <alignment horizontal="center"/>
    </xf>
    <xf numFmtId="0" fontId="34" fillId="19" borderId="12" xfId="0" applyFont="1" applyFill="1" applyBorder="1" applyAlignment="1">
      <alignment/>
    </xf>
    <xf numFmtId="0" fontId="34" fillId="41" borderId="12" xfId="0" applyFont="1" applyFill="1" applyBorder="1" applyAlignment="1">
      <alignment/>
    </xf>
    <xf numFmtId="0" fontId="34" fillId="0" borderId="22" xfId="0" applyFont="1" applyBorder="1" applyAlignment="1">
      <alignment horizontal="center"/>
    </xf>
    <xf numFmtId="0" fontId="34" fillId="39" borderId="22" xfId="0" applyFont="1" applyFill="1" applyBorder="1" applyAlignment="1">
      <alignment horizontal="center"/>
    </xf>
    <xf numFmtId="0" fontId="34" fillId="35" borderId="12" xfId="0" applyFont="1" applyFill="1" applyBorder="1" applyAlignment="1">
      <alignment horizontal="center"/>
    </xf>
    <xf numFmtId="0" fontId="34" fillId="36" borderId="12" xfId="0" applyFont="1" applyFill="1" applyBorder="1" applyAlignment="1">
      <alignment/>
    </xf>
    <xf numFmtId="0" fontId="34" fillId="19" borderId="22" xfId="0" applyFont="1" applyFill="1" applyBorder="1" applyAlignment="1">
      <alignment/>
    </xf>
    <xf numFmtId="0" fontId="34" fillId="41" borderId="22" xfId="0" applyFont="1" applyFill="1" applyBorder="1" applyAlignment="1">
      <alignment horizontal="center"/>
    </xf>
    <xf numFmtId="0" fontId="78" fillId="49" borderId="10" xfId="0" applyFont="1" applyFill="1" applyBorder="1" applyAlignment="1">
      <alignment/>
    </xf>
    <xf numFmtId="0" fontId="78" fillId="49" borderId="10" xfId="0" applyFont="1" applyFill="1" applyBorder="1" applyAlignment="1">
      <alignment horizontal="center"/>
    </xf>
    <xf numFmtId="0" fontId="78" fillId="50" borderId="10" xfId="0" applyFont="1" applyFill="1" applyBorder="1" applyAlignment="1">
      <alignment/>
    </xf>
    <xf numFmtId="0" fontId="78" fillId="49" borderId="28" xfId="0" applyFont="1" applyFill="1" applyBorder="1" applyAlignment="1">
      <alignment/>
    </xf>
    <xf numFmtId="0" fontId="78" fillId="50" borderId="28" xfId="0" applyFont="1" applyFill="1" applyBorder="1" applyAlignment="1">
      <alignment/>
    </xf>
    <xf numFmtId="0" fontId="78" fillId="50" borderId="29" xfId="0" applyFont="1" applyFill="1" applyBorder="1" applyAlignment="1">
      <alignment/>
    </xf>
    <xf numFmtId="0" fontId="78" fillId="50" borderId="21" xfId="0" applyFont="1" applyFill="1" applyBorder="1" applyAlignment="1">
      <alignment/>
    </xf>
    <xf numFmtId="0" fontId="78" fillId="49" borderId="22" xfId="0" applyFont="1" applyFill="1" applyBorder="1" applyAlignment="1">
      <alignment horizontal="center"/>
    </xf>
    <xf numFmtId="0" fontId="78" fillId="50" borderId="22" xfId="0" applyFont="1" applyFill="1" applyBorder="1" applyAlignment="1">
      <alignment/>
    </xf>
    <xf numFmtId="0" fontId="78" fillId="50" borderId="25" xfId="0" applyFont="1" applyFill="1" applyBorder="1" applyAlignment="1">
      <alignment/>
    </xf>
    <xf numFmtId="0" fontId="78" fillId="50" borderId="12" xfId="0" applyFont="1" applyFill="1" applyBorder="1" applyAlignment="1">
      <alignment/>
    </xf>
    <xf numFmtId="0" fontId="78" fillId="50" borderId="125" xfId="0" applyFont="1" applyFill="1" applyBorder="1" applyAlignment="1">
      <alignment/>
    </xf>
    <xf numFmtId="0" fontId="78" fillId="50" borderId="10" xfId="0" applyFont="1" applyFill="1" applyBorder="1" applyAlignment="1">
      <alignment horizontal="center"/>
    </xf>
    <xf numFmtId="0" fontId="0" fillId="50" borderId="10" xfId="0" applyFill="1" applyBorder="1" applyAlignment="1">
      <alignment/>
    </xf>
    <xf numFmtId="0" fontId="0" fillId="50" borderId="13" xfId="0" applyFill="1" applyBorder="1" applyAlignment="1">
      <alignment/>
    </xf>
    <xf numFmtId="0" fontId="78" fillId="50" borderId="13" xfId="0" applyFont="1" applyFill="1" applyBorder="1" applyAlignment="1">
      <alignment/>
    </xf>
    <xf numFmtId="0" fontId="78" fillId="50" borderId="12" xfId="0" applyFont="1" applyFill="1" applyBorder="1" applyAlignment="1">
      <alignment horizontal="center"/>
    </xf>
    <xf numFmtId="0" fontId="78" fillId="50" borderId="22" xfId="0" applyFont="1" applyFill="1" applyBorder="1" applyAlignment="1">
      <alignment horizontal="center"/>
    </xf>
    <xf numFmtId="0" fontId="78" fillId="50" borderId="13" xfId="0" applyFont="1" applyFill="1" applyBorder="1" applyAlignment="1">
      <alignment horizontal="center"/>
    </xf>
    <xf numFmtId="0" fontId="34" fillId="50" borderId="10" xfId="0" applyFont="1" applyFill="1" applyBorder="1" applyAlignment="1">
      <alignment/>
    </xf>
    <xf numFmtId="0" fontId="34" fillId="50" borderId="10" xfId="0" applyFont="1" applyFill="1" applyBorder="1" applyAlignment="1">
      <alignment horizontal="center"/>
    </xf>
    <xf numFmtId="0" fontId="79" fillId="10" borderId="10" xfId="0" applyFont="1" applyFill="1" applyBorder="1" applyAlignment="1">
      <alignment horizontal="center" vertical="center"/>
    </xf>
    <xf numFmtId="0" fontId="79" fillId="10" borderId="28" xfId="0" applyFont="1" applyFill="1" applyBorder="1" applyAlignment="1">
      <alignment horizontal="center" vertical="center"/>
    </xf>
    <xf numFmtId="0" fontId="34" fillId="34" borderId="21" xfId="0" applyFont="1" applyFill="1" applyBorder="1" applyAlignment="1">
      <alignment/>
    </xf>
    <xf numFmtId="0" fontId="34" fillId="9" borderId="21" xfId="0" applyFont="1" applyFill="1" applyBorder="1" applyAlignment="1">
      <alignment/>
    </xf>
    <xf numFmtId="0" fontId="34" fillId="11" borderId="21" xfId="0" applyFont="1" applyFill="1" applyBorder="1" applyAlignment="1">
      <alignment/>
    </xf>
    <xf numFmtId="0" fontId="34" fillId="12" borderId="21" xfId="0" applyFont="1" applyFill="1" applyBorder="1" applyAlignment="1">
      <alignment/>
    </xf>
    <xf numFmtId="0" fontId="34" fillId="0" borderId="22" xfId="0" applyFont="1" applyBorder="1" applyAlignment="1">
      <alignment/>
    </xf>
    <xf numFmtId="0" fontId="78" fillId="50" borderId="126" xfId="0" applyFont="1" applyFill="1" applyBorder="1" applyAlignment="1">
      <alignment/>
    </xf>
    <xf numFmtId="0" fontId="78" fillId="50" borderId="127" xfId="0" applyFont="1" applyFill="1" applyBorder="1" applyAlignment="1">
      <alignment/>
    </xf>
    <xf numFmtId="0" fontId="78" fillId="50" borderId="128" xfId="0" applyFont="1" applyFill="1" applyBorder="1" applyAlignment="1">
      <alignment/>
    </xf>
    <xf numFmtId="0" fontId="79" fillId="13" borderId="22" xfId="0" applyFont="1" applyFill="1" applyBorder="1" applyAlignment="1">
      <alignment horizontal="center" vertical="center"/>
    </xf>
    <xf numFmtId="0" fontId="78" fillId="50" borderId="28" xfId="0" applyFont="1" applyFill="1" applyBorder="1" applyAlignment="1">
      <alignment horizontal="center"/>
    </xf>
    <xf numFmtId="0" fontId="0" fillId="50" borderId="28" xfId="0" applyFill="1" applyBorder="1" applyAlignment="1">
      <alignment/>
    </xf>
    <xf numFmtId="0" fontId="34" fillId="14" borderId="10" xfId="0" applyFont="1" applyFill="1" applyBorder="1" applyAlignment="1">
      <alignment horizontal="center"/>
    </xf>
    <xf numFmtId="0" fontId="93" fillId="9" borderId="10" xfId="0" applyFont="1" applyFill="1" applyBorder="1" applyAlignment="1">
      <alignment/>
    </xf>
    <xf numFmtId="0" fontId="34" fillId="36" borderId="10" xfId="0" applyFont="1" applyFill="1" applyBorder="1" applyAlignment="1">
      <alignment/>
    </xf>
    <xf numFmtId="0" fontId="34" fillId="36" borderId="12" xfId="0" applyFont="1" applyFill="1" applyBorder="1" applyAlignment="1">
      <alignment/>
    </xf>
    <xf numFmtId="0" fontId="34" fillId="19" borderId="12" xfId="0" applyFont="1" applyFill="1" applyBorder="1" applyAlignment="1">
      <alignment/>
    </xf>
    <xf numFmtId="0" fontId="77" fillId="50" borderId="28" xfId="0" applyFont="1" applyFill="1" applyBorder="1" applyAlignment="1">
      <alignment/>
    </xf>
    <xf numFmtId="0" fontId="0" fillId="33" borderId="28" xfId="0" applyFill="1" applyBorder="1" applyAlignment="1">
      <alignment/>
    </xf>
    <xf numFmtId="0" fontId="0" fillId="50" borderId="22" xfId="0" applyFill="1" applyBorder="1" applyAlignment="1">
      <alignment/>
    </xf>
    <xf numFmtId="0" fontId="79" fillId="10" borderId="13" xfId="0" applyFont="1" applyFill="1" applyBorder="1" applyAlignment="1">
      <alignment horizontal="center" vertical="center"/>
    </xf>
    <xf numFmtId="0" fontId="34" fillId="36" borderId="10" xfId="0" applyFont="1" applyFill="1" applyBorder="1" applyAlignment="1">
      <alignment/>
    </xf>
    <xf numFmtId="0" fontId="94" fillId="36" borderId="0" xfId="0" applyFont="1" applyFill="1" applyBorder="1" applyAlignment="1">
      <alignment horizontal="left"/>
    </xf>
    <xf numFmtId="0" fontId="94" fillId="36" borderId="0" xfId="0" applyFont="1" applyFill="1" applyBorder="1" applyAlignment="1">
      <alignment/>
    </xf>
    <xf numFmtId="0" fontId="78" fillId="16" borderId="0" xfId="0" applyFont="1" applyFill="1" applyBorder="1" applyAlignment="1">
      <alignment/>
    </xf>
    <xf numFmtId="0" fontId="77" fillId="16" borderId="0" xfId="0" applyFont="1" applyFill="1" applyBorder="1" applyAlignment="1">
      <alignment horizontal="center" textRotation="90"/>
    </xf>
    <xf numFmtId="0" fontId="94" fillId="16" borderId="0" xfId="0" applyFont="1" applyFill="1" applyBorder="1" applyAlignment="1">
      <alignment/>
    </xf>
    <xf numFmtId="0" fontId="94" fillId="16" borderId="0" xfId="0" applyFont="1" applyFill="1" applyBorder="1" applyAlignment="1">
      <alignment horizontal="left"/>
    </xf>
    <xf numFmtId="0" fontId="77" fillId="50" borderId="13" xfId="0" applyFont="1" applyFill="1" applyBorder="1" applyAlignment="1">
      <alignment/>
    </xf>
    <xf numFmtId="0" fontId="34" fillId="35" borderId="13" xfId="0" applyFont="1" applyFill="1" applyBorder="1" applyAlignment="1">
      <alignment horizontal="center"/>
    </xf>
    <xf numFmtId="0" fontId="34" fillId="10" borderId="13" xfId="0" applyFont="1" applyFill="1" applyBorder="1" applyAlignment="1">
      <alignment horizontal="center"/>
    </xf>
    <xf numFmtId="0" fontId="36" fillId="10" borderId="13" xfId="0" applyFont="1" applyFill="1" applyBorder="1" applyAlignment="1">
      <alignment horizontal="center"/>
    </xf>
    <xf numFmtId="0" fontId="78" fillId="50" borderId="26" xfId="0" applyFont="1" applyFill="1" applyBorder="1" applyAlignment="1">
      <alignment/>
    </xf>
    <xf numFmtId="0" fontId="85" fillId="16" borderId="129" xfId="0" applyFont="1" applyFill="1" applyBorder="1" applyAlignment="1">
      <alignment textRotation="45"/>
    </xf>
    <xf numFmtId="0" fontId="85" fillId="16" borderId="130" xfId="0" applyFont="1" applyFill="1" applyBorder="1" applyAlignment="1">
      <alignment textRotation="45"/>
    </xf>
    <xf numFmtId="0" fontId="78" fillId="16" borderId="131" xfId="0" applyFont="1" applyFill="1" applyBorder="1" applyAlignment="1">
      <alignment/>
    </xf>
    <xf numFmtId="0" fontId="78" fillId="16" borderId="132" xfId="0" applyFont="1" applyFill="1" applyBorder="1" applyAlignment="1">
      <alignment/>
    </xf>
    <xf numFmtId="0" fontId="95" fillId="16" borderId="0" xfId="0" applyFont="1" applyFill="1" applyBorder="1" applyAlignment="1">
      <alignment/>
    </xf>
    <xf numFmtId="0" fontId="84" fillId="16" borderId="105" xfId="0" applyFont="1" applyFill="1" applyBorder="1" applyAlignment="1">
      <alignment/>
    </xf>
    <xf numFmtId="0" fontId="84" fillId="16" borderId="121" xfId="0" applyFont="1" applyFill="1" applyBorder="1" applyAlignment="1">
      <alignment textRotation="45"/>
    </xf>
    <xf numFmtId="0" fontId="77" fillId="16" borderId="102" xfId="0" applyFont="1" applyFill="1" applyBorder="1" applyAlignment="1">
      <alignment horizontal="center" textRotation="90"/>
    </xf>
    <xf numFmtId="0" fontId="94" fillId="16" borderId="123" xfId="0" applyFont="1" applyFill="1" applyBorder="1" applyAlignment="1">
      <alignment/>
    </xf>
    <xf numFmtId="0" fontId="94" fillId="16" borderId="123" xfId="0" applyFont="1" applyFill="1" applyBorder="1" applyAlignment="1">
      <alignment horizontal="left"/>
    </xf>
    <xf numFmtId="0" fontId="95" fillId="16" borderId="123" xfId="0" applyFont="1" applyFill="1" applyBorder="1" applyAlignment="1">
      <alignment/>
    </xf>
    <xf numFmtId="0" fontId="96" fillId="16" borderId="123" xfId="0" applyFont="1" applyFill="1" applyBorder="1" applyAlignment="1">
      <alignment horizontal="left"/>
    </xf>
    <xf numFmtId="0" fontId="96" fillId="16" borderId="123" xfId="0" applyFont="1" applyFill="1" applyBorder="1" applyAlignment="1">
      <alignment/>
    </xf>
    <xf numFmtId="0" fontId="79" fillId="16" borderId="28" xfId="0" applyFont="1" applyFill="1" applyBorder="1" applyAlignment="1">
      <alignment horizontal="center" vertical="center"/>
    </xf>
    <xf numFmtId="0" fontId="80" fillId="16" borderId="28" xfId="0" applyFont="1" applyFill="1" applyBorder="1" applyAlignment="1">
      <alignment horizontal="center"/>
    </xf>
    <xf numFmtId="0" fontId="78" fillId="16" borderId="28" xfId="0" applyFont="1" applyFill="1" applyBorder="1" applyAlignment="1">
      <alignment horizontal="center"/>
    </xf>
    <xf numFmtId="0" fontId="0" fillId="16" borderId="0" xfId="0" applyFill="1" applyBorder="1" applyAlignment="1">
      <alignment/>
    </xf>
    <xf numFmtId="0" fontId="95" fillId="36" borderId="0" xfId="0" applyFont="1" applyFill="1" applyBorder="1" applyAlignment="1">
      <alignment/>
    </xf>
    <xf numFmtId="0" fontId="97" fillId="36" borderId="121" xfId="0" applyFont="1" applyFill="1" applyBorder="1" applyAlignment="1">
      <alignment/>
    </xf>
    <xf numFmtId="0" fontId="94" fillId="36" borderId="121" xfId="0" applyFont="1" applyFill="1" applyBorder="1" applyAlignment="1">
      <alignment/>
    </xf>
    <xf numFmtId="0" fontId="94" fillId="36" borderId="130" xfId="0" applyFont="1" applyFill="1" applyBorder="1" applyAlignment="1">
      <alignment/>
    </xf>
    <xf numFmtId="0" fontId="94" fillId="36" borderId="131" xfId="0" applyFont="1" applyFill="1" applyBorder="1" applyAlignment="1">
      <alignment/>
    </xf>
    <xf numFmtId="0" fontId="94" fillId="0" borderId="123" xfId="0" applyFont="1" applyBorder="1" applyAlignment="1">
      <alignment/>
    </xf>
    <xf numFmtId="0" fontId="94" fillId="36" borderId="123" xfId="0" applyFont="1" applyFill="1" applyBorder="1" applyAlignment="1">
      <alignment horizontal="left"/>
    </xf>
    <xf numFmtId="0" fontId="94" fillId="36" borderId="132" xfId="0" applyFont="1" applyFill="1" applyBorder="1" applyAlignment="1">
      <alignment/>
    </xf>
    <xf numFmtId="0" fontId="34" fillId="50" borderId="12" xfId="0" applyFont="1" applyFill="1" applyBorder="1" applyAlignment="1">
      <alignment horizontal="center"/>
    </xf>
    <xf numFmtId="0" fontId="34" fillId="19" borderId="125" xfId="0" applyFont="1" applyFill="1" applyBorder="1" applyAlignment="1">
      <alignment/>
    </xf>
    <xf numFmtId="0" fontId="0" fillId="36" borderId="130" xfId="0" applyFill="1" applyBorder="1" applyAlignment="1">
      <alignment/>
    </xf>
    <xf numFmtId="0" fontId="0" fillId="36" borderId="131" xfId="0" applyFill="1" applyBorder="1" applyAlignment="1">
      <alignment/>
    </xf>
    <xf numFmtId="0" fontId="94" fillId="36" borderId="123" xfId="0" applyFont="1" applyFill="1" applyBorder="1" applyAlignment="1">
      <alignment/>
    </xf>
    <xf numFmtId="0" fontId="95" fillId="36" borderId="123" xfId="0" applyFont="1" applyFill="1" applyBorder="1" applyAlignment="1">
      <alignment/>
    </xf>
    <xf numFmtId="0" fontId="0" fillId="36" borderId="132" xfId="0" applyFill="1" applyBorder="1" applyAlignment="1">
      <alignment/>
    </xf>
    <xf numFmtId="0" fontId="96" fillId="36" borderId="0" xfId="0" applyFont="1" applyFill="1" applyBorder="1" applyAlignment="1">
      <alignment/>
    </xf>
    <xf numFmtId="0" fontId="96" fillId="36" borderId="0" xfId="0" applyFont="1" applyFill="1" applyBorder="1" applyAlignment="1">
      <alignment horizontal="left"/>
    </xf>
    <xf numFmtId="0" fontId="96" fillId="36" borderId="121" xfId="0" applyFont="1" applyFill="1" applyBorder="1" applyAlignment="1">
      <alignment/>
    </xf>
    <xf numFmtId="0" fontId="96" fillId="36" borderId="130" xfId="0" applyFont="1" applyFill="1" applyBorder="1" applyAlignment="1">
      <alignment/>
    </xf>
    <xf numFmtId="0" fontId="96" fillId="36" borderId="131" xfId="0" applyFont="1" applyFill="1" applyBorder="1" applyAlignment="1">
      <alignment/>
    </xf>
    <xf numFmtId="0" fontId="96" fillId="36" borderId="123" xfId="0" applyFont="1" applyFill="1" applyBorder="1" applyAlignment="1">
      <alignment horizontal="left"/>
    </xf>
    <xf numFmtId="0" fontId="96" fillId="36" borderId="123" xfId="0" applyFont="1" applyFill="1" applyBorder="1" applyAlignment="1">
      <alignment/>
    </xf>
    <xf numFmtId="0" fontId="96" fillId="36" borderId="132" xfId="0" applyFont="1" applyFill="1" applyBorder="1" applyAlignment="1">
      <alignment/>
    </xf>
    <xf numFmtId="0" fontId="95" fillId="41" borderId="0" xfId="0" applyFont="1" applyFill="1" applyBorder="1" applyAlignment="1">
      <alignment/>
    </xf>
    <xf numFmtId="0" fontId="77" fillId="16" borderId="47" xfId="0" applyFont="1" applyFill="1" applyBorder="1" applyAlignment="1">
      <alignment horizontal="center" textRotation="90"/>
    </xf>
    <xf numFmtId="0" fontId="79" fillId="13" borderId="10" xfId="0" applyFont="1" applyFill="1" applyBorder="1" applyAlignment="1">
      <alignment horizontal="center" vertical="center"/>
    </xf>
    <xf numFmtId="0" fontId="77" fillId="34" borderId="10" xfId="0" applyFont="1" applyFill="1" applyBorder="1" applyAlignment="1">
      <alignment/>
    </xf>
    <xf numFmtId="0" fontId="77" fillId="9" borderId="10" xfId="0" applyFont="1" applyFill="1" applyBorder="1" applyAlignment="1">
      <alignment/>
    </xf>
    <xf numFmtId="0" fontId="77" fillId="11" borderId="10" xfId="0" applyFont="1" applyFill="1" applyBorder="1" applyAlignment="1">
      <alignment/>
    </xf>
    <xf numFmtId="0" fontId="77" fillId="13" borderId="10" xfId="0" applyFont="1" applyFill="1" applyBorder="1" applyAlignment="1">
      <alignment/>
    </xf>
    <xf numFmtId="0" fontId="84" fillId="44" borderId="133" xfId="0" applyFont="1" applyFill="1" applyBorder="1" applyAlignment="1">
      <alignment/>
    </xf>
    <xf numFmtId="0" fontId="91" fillId="44" borderId="134" xfId="0" applyFont="1" applyFill="1" applyBorder="1" applyAlignment="1">
      <alignment/>
    </xf>
    <xf numFmtId="0" fontId="77" fillId="34" borderId="28" xfId="0" applyFont="1" applyFill="1" applyBorder="1" applyAlignment="1">
      <alignment/>
    </xf>
    <xf numFmtId="0" fontId="77" fillId="19" borderId="22" xfId="0" applyFont="1" applyFill="1" applyBorder="1" applyAlignment="1">
      <alignment/>
    </xf>
    <xf numFmtId="0" fontId="78" fillId="19" borderId="22" xfId="0" applyFont="1" applyFill="1" applyBorder="1" applyAlignment="1">
      <alignment/>
    </xf>
    <xf numFmtId="0" fontId="77" fillId="34" borderId="22" xfId="0" applyFont="1" applyFill="1" applyBorder="1" applyAlignment="1">
      <alignment/>
    </xf>
    <xf numFmtId="0" fontId="84" fillId="10" borderId="124" xfId="0" applyFont="1" applyFill="1" applyBorder="1" applyAlignment="1">
      <alignment vertical="center" textRotation="90"/>
    </xf>
    <xf numFmtId="0" fontId="79" fillId="12" borderId="116" xfId="0" applyFont="1" applyFill="1" applyBorder="1" applyAlignment="1">
      <alignment horizontal="center" vertical="center"/>
    </xf>
    <xf numFmtId="0" fontId="84" fillId="12" borderId="116" xfId="0" applyFont="1" applyFill="1" applyBorder="1" applyAlignment="1">
      <alignment horizontal="center"/>
    </xf>
    <xf numFmtId="0" fontId="0" fillId="0" borderId="0" xfId="0" applyAlignment="1">
      <alignment/>
    </xf>
    <xf numFmtId="0" fontId="84" fillId="12" borderId="116" xfId="0" applyFont="1" applyFill="1" applyBorder="1" applyAlignment="1">
      <alignment horizontal="center"/>
    </xf>
    <xf numFmtId="0" fontId="0" fillId="34" borderId="28" xfId="0" applyFill="1" applyBorder="1" applyAlignment="1">
      <alignment/>
    </xf>
    <xf numFmtId="0" fontId="79" fillId="19" borderId="10" xfId="0" applyFont="1" applyFill="1" applyBorder="1" applyAlignment="1">
      <alignment horizontal="center" vertical="center"/>
    </xf>
    <xf numFmtId="0" fontId="0" fillId="19" borderId="10" xfId="0" applyFill="1" applyBorder="1" applyAlignment="1">
      <alignment/>
    </xf>
    <xf numFmtId="0" fontId="0" fillId="16" borderId="132" xfId="0" applyFill="1" applyBorder="1" applyAlignment="1">
      <alignment/>
    </xf>
    <xf numFmtId="0" fontId="77" fillId="16" borderId="113" xfId="0" applyFont="1" applyFill="1" applyBorder="1" applyAlignment="1">
      <alignment horizontal="center" textRotation="90"/>
    </xf>
    <xf numFmtId="0" fontId="0" fillId="34" borderId="13" xfId="0" applyFill="1" applyBorder="1" applyAlignment="1">
      <alignment/>
    </xf>
    <xf numFmtId="0" fontId="79" fillId="13" borderId="22" xfId="0" applyFont="1" applyFill="1" applyBorder="1" applyAlignment="1">
      <alignment horizontal="center" vertical="center" wrapText="1"/>
    </xf>
    <xf numFmtId="0" fontId="77" fillId="19" borderId="10" xfId="0" applyFont="1" applyFill="1" applyBorder="1" applyAlignment="1">
      <alignment/>
    </xf>
    <xf numFmtId="0" fontId="75" fillId="0" borderId="0" xfId="0" applyFont="1" applyAlignment="1">
      <alignment/>
    </xf>
    <xf numFmtId="0" fontId="75" fillId="13" borderId="22" xfId="0" applyFont="1" applyFill="1" applyBorder="1" applyAlignment="1">
      <alignment/>
    </xf>
    <xf numFmtId="0" fontId="98" fillId="0" borderId="0" xfId="0" applyFont="1" applyAlignment="1">
      <alignment/>
    </xf>
    <xf numFmtId="0" fontId="99" fillId="16" borderId="10" xfId="0" applyFont="1" applyFill="1" applyBorder="1" applyAlignment="1">
      <alignment horizontal="center" vertical="center" wrapText="1"/>
    </xf>
    <xf numFmtId="0" fontId="98" fillId="16" borderId="10" xfId="0" applyFont="1" applyFill="1" applyBorder="1" applyAlignment="1">
      <alignment/>
    </xf>
    <xf numFmtId="0" fontId="100" fillId="0" borderId="0" xfId="0" applyFont="1" applyBorder="1" applyAlignment="1">
      <alignment horizontal="center"/>
    </xf>
    <xf numFmtId="0" fontId="100" fillId="0" borderId="0" xfId="0" applyFont="1" applyBorder="1" applyAlignment="1">
      <alignment/>
    </xf>
    <xf numFmtId="0" fontId="94" fillId="16" borderId="10" xfId="0" applyFont="1" applyFill="1" applyBorder="1" applyAlignment="1">
      <alignment/>
    </xf>
    <xf numFmtId="0" fontId="87" fillId="0" borderId="0" xfId="0" applyFont="1" applyBorder="1" applyAlignment="1">
      <alignment horizontal="center"/>
    </xf>
    <xf numFmtId="0" fontId="94" fillId="0" borderId="0" xfId="0" applyFont="1" applyAlignment="1">
      <alignment/>
    </xf>
    <xf numFmtId="0" fontId="87" fillId="0" borderId="0" xfId="0" applyFont="1" applyBorder="1" applyAlignment="1">
      <alignment/>
    </xf>
    <xf numFmtId="0" fontId="101" fillId="0" borderId="0" xfId="0" applyFont="1" applyAlignment="1">
      <alignment/>
    </xf>
    <xf numFmtId="0" fontId="102" fillId="13" borderId="12" xfId="0" applyFont="1" applyFill="1" applyBorder="1" applyAlignment="1">
      <alignment horizontal="center" vertical="center" wrapText="1"/>
    </xf>
    <xf numFmtId="0" fontId="103" fillId="13" borderId="12" xfId="0" applyFont="1" applyFill="1" applyBorder="1" applyAlignment="1">
      <alignment/>
    </xf>
    <xf numFmtId="0" fontId="103" fillId="0" borderId="0" xfId="0" applyFont="1" applyAlignment="1">
      <alignment/>
    </xf>
    <xf numFmtId="0" fontId="104" fillId="0" borderId="0" xfId="0" applyFont="1" applyAlignment="1">
      <alignment/>
    </xf>
    <xf numFmtId="0" fontId="103" fillId="6" borderId="0" xfId="0" applyFont="1" applyFill="1" applyAlignment="1">
      <alignment/>
    </xf>
    <xf numFmtId="0" fontId="103" fillId="6" borderId="22" xfId="0" applyFont="1" applyFill="1" applyBorder="1" applyAlignment="1">
      <alignment/>
    </xf>
    <xf numFmtId="0" fontId="105" fillId="0" borderId="0" xfId="0" applyFont="1" applyAlignment="1">
      <alignment/>
    </xf>
    <xf numFmtId="0" fontId="104" fillId="13" borderId="12" xfId="0" applyFont="1" applyFill="1" applyBorder="1" applyAlignment="1">
      <alignment/>
    </xf>
    <xf numFmtId="0" fontId="106" fillId="0" borderId="0" xfId="0" applyFont="1" applyBorder="1" applyAlignment="1">
      <alignment horizontal="center"/>
    </xf>
    <xf numFmtId="0" fontId="106" fillId="0" borderId="0" xfId="0" applyFont="1" applyBorder="1" applyAlignment="1">
      <alignment/>
    </xf>
    <xf numFmtId="0" fontId="107" fillId="0" borderId="0" xfId="0" applyFont="1" applyBorder="1" applyAlignment="1">
      <alignment horizontal="center"/>
    </xf>
    <xf numFmtId="0" fontId="107" fillId="0" borderId="0" xfId="0" applyFont="1" applyBorder="1" applyAlignment="1">
      <alignment/>
    </xf>
    <xf numFmtId="0" fontId="102" fillId="16" borderId="12" xfId="0" applyFont="1" applyFill="1" applyBorder="1" applyAlignment="1">
      <alignment horizontal="center" vertical="center" wrapText="1"/>
    </xf>
    <xf numFmtId="0" fontId="103" fillId="16" borderId="12" xfId="0" applyFont="1" applyFill="1" applyBorder="1" applyAlignment="1">
      <alignment/>
    </xf>
    <xf numFmtId="0" fontId="108" fillId="0" borderId="0" xfId="0" applyFont="1" applyAlignment="1">
      <alignment/>
    </xf>
    <xf numFmtId="0" fontId="0" fillId="0" borderId="0" xfId="0" applyAlignment="1">
      <alignment/>
    </xf>
    <xf numFmtId="0" fontId="77" fillId="8" borderId="114" xfId="0" applyFont="1" applyFill="1" applyBorder="1" applyAlignment="1">
      <alignment/>
    </xf>
    <xf numFmtId="0" fontId="77" fillId="8" borderId="53" xfId="0" applyFont="1" applyFill="1" applyBorder="1" applyAlignment="1">
      <alignment/>
    </xf>
    <xf numFmtId="0" fontId="77" fillId="8" borderId="19" xfId="0" applyFont="1" applyFill="1" applyBorder="1" applyAlignment="1">
      <alignment/>
    </xf>
    <xf numFmtId="0" fontId="84" fillId="12" borderId="116" xfId="0" applyFont="1" applyFill="1" applyBorder="1" applyAlignment="1">
      <alignment horizontal="center"/>
    </xf>
    <xf numFmtId="0" fontId="79" fillId="45" borderId="28" xfId="0" applyFont="1" applyFill="1" applyBorder="1" applyAlignment="1">
      <alignment horizontal="center" vertical="center"/>
    </xf>
    <xf numFmtId="0" fontId="77" fillId="45" borderId="28" xfId="0" applyFont="1" applyFill="1" applyBorder="1" applyAlignment="1">
      <alignment/>
    </xf>
    <xf numFmtId="0" fontId="79" fillId="45" borderId="10" xfId="0" applyFont="1" applyFill="1" applyBorder="1" applyAlignment="1">
      <alignment horizontal="center" vertical="center"/>
    </xf>
    <xf numFmtId="0" fontId="77" fillId="45" borderId="10" xfId="0" applyFont="1" applyFill="1" applyBorder="1" applyAlignment="1">
      <alignment/>
    </xf>
    <xf numFmtId="0" fontId="79" fillId="45" borderId="22" xfId="0" applyFont="1" applyFill="1" applyBorder="1" applyAlignment="1">
      <alignment horizontal="center" vertical="center"/>
    </xf>
    <xf numFmtId="0" fontId="77" fillId="45" borderId="22" xfId="0" applyFont="1" applyFill="1" applyBorder="1" applyAlignment="1">
      <alignment/>
    </xf>
    <xf numFmtId="0" fontId="78" fillId="45" borderId="22" xfId="0" applyFont="1" applyFill="1" applyBorder="1" applyAlignment="1">
      <alignment/>
    </xf>
    <xf numFmtId="0" fontId="84" fillId="44" borderId="124" xfId="0" applyFont="1" applyFill="1" applyBorder="1" applyAlignment="1">
      <alignment/>
    </xf>
    <xf numFmtId="0" fontId="91" fillId="44" borderId="116" xfId="0" applyFont="1" applyFill="1" applyBorder="1" applyAlignment="1">
      <alignment/>
    </xf>
    <xf numFmtId="0" fontId="84" fillId="10" borderId="10" xfId="0" applyFont="1" applyFill="1" applyBorder="1" applyAlignment="1">
      <alignment vertical="center" textRotation="90"/>
    </xf>
    <xf numFmtId="0" fontId="84" fillId="12" borderId="10" xfId="0" applyFont="1" applyFill="1" applyBorder="1" applyAlignment="1">
      <alignment horizontal="center"/>
    </xf>
    <xf numFmtId="0" fontId="94" fillId="36" borderId="10" xfId="0" applyFont="1" applyFill="1" applyBorder="1" applyAlignment="1">
      <alignment horizontal="left"/>
    </xf>
    <xf numFmtId="0" fontId="95" fillId="36" borderId="10" xfId="0" applyFont="1" applyFill="1" applyBorder="1" applyAlignment="1">
      <alignment/>
    </xf>
    <xf numFmtId="0" fontId="95" fillId="36" borderId="11" xfId="0" applyFont="1" applyFill="1" applyBorder="1" applyAlignment="1">
      <alignment/>
    </xf>
    <xf numFmtId="0" fontId="95" fillId="36" borderId="14" xfId="0" applyFont="1" applyFill="1" applyBorder="1" applyAlignment="1">
      <alignment/>
    </xf>
    <xf numFmtId="0" fontId="95" fillId="36" borderId="15" xfId="0" applyFont="1" applyFill="1" applyBorder="1" applyAlignment="1">
      <alignment/>
    </xf>
    <xf numFmtId="0" fontId="94" fillId="36" borderId="11" xfId="0" applyFont="1" applyFill="1" applyBorder="1" applyAlignment="1">
      <alignment/>
    </xf>
    <xf numFmtId="0" fontId="94" fillId="36" borderId="14" xfId="0" applyFont="1" applyFill="1" applyBorder="1" applyAlignment="1">
      <alignment/>
    </xf>
    <xf numFmtId="0" fontId="94" fillId="36" borderId="15" xfId="0" applyFont="1" applyFill="1" applyBorder="1" applyAlignment="1">
      <alignment/>
    </xf>
    <xf numFmtId="0" fontId="78" fillId="45" borderId="10" xfId="0" applyFont="1" applyFill="1" applyBorder="1" applyAlignment="1">
      <alignment/>
    </xf>
    <xf numFmtId="0" fontId="87" fillId="34" borderId="135" xfId="0" applyFont="1" applyFill="1" applyBorder="1" applyAlignment="1">
      <alignment horizontal="center"/>
    </xf>
    <xf numFmtId="0" fontId="87" fillId="34" borderId="136" xfId="0" applyFont="1" applyFill="1" applyBorder="1" applyAlignment="1">
      <alignment horizontal="center"/>
    </xf>
    <xf numFmtId="0" fontId="87" fillId="34" borderId="137" xfId="0" applyFont="1" applyFill="1" applyBorder="1" applyAlignment="1">
      <alignment horizontal="center"/>
    </xf>
    <xf numFmtId="0" fontId="87" fillId="9" borderId="135" xfId="0" applyFont="1" applyFill="1" applyBorder="1" applyAlignment="1">
      <alignment horizontal="center"/>
    </xf>
    <xf numFmtId="0" fontId="87" fillId="9" borderId="136" xfId="0" applyFont="1" applyFill="1" applyBorder="1" applyAlignment="1">
      <alignment horizontal="center"/>
    </xf>
    <xf numFmtId="0" fontId="87" fillId="9" borderId="137" xfId="0" applyFont="1" applyFill="1" applyBorder="1" applyAlignment="1">
      <alignment horizontal="center"/>
    </xf>
    <xf numFmtId="0" fontId="87" fillId="17" borderId="135" xfId="0" applyFont="1" applyFill="1" applyBorder="1" applyAlignment="1">
      <alignment horizontal="center"/>
    </xf>
    <xf numFmtId="0" fontId="87" fillId="17" borderId="136" xfId="0" applyFont="1" applyFill="1" applyBorder="1" applyAlignment="1">
      <alignment horizontal="center"/>
    </xf>
    <xf numFmtId="0" fontId="87" fillId="17" borderId="137" xfId="0" applyFont="1" applyFill="1" applyBorder="1" applyAlignment="1">
      <alignment horizontal="center"/>
    </xf>
    <xf numFmtId="0" fontId="87" fillId="12" borderId="135" xfId="0" applyFont="1" applyFill="1" applyBorder="1" applyAlignment="1">
      <alignment horizontal="center"/>
    </xf>
    <xf numFmtId="0" fontId="87" fillId="12" borderId="136" xfId="0" applyFont="1" applyFill="1" applyBorder="1" applyAlignment="1">
      <alignment horizontal="center"/>
    </xf>
    <xf numFmtId="0" fontId="87" fillId="12" borderId="137" xfId="0" applyFont="1" applyFill="1" applyBorder="1" applyAlignment="1">
      <alignment horizontal="center"/>
    </xf>
    <xf numFmtId="0" fontId="87" fillId="9" borderId="133" xfId="0" applyFont="1" applyFill="1" applyBorder="1" applyAlignment="1">
      <alignment horizontal="center"/>
    </xf>
    <xf numFmtId="0" fontId="87" fillId="9" borderId="134" xfId="0" applyFont="1" applyFill="1" applyBorder="1" applyAlignment="1">
      <alignment horizontal="center"/>
    </xf>
    <xf numFmtId="0" fontId="87" fillId="9" borderId="138" xfId="0" applyFont="1" applyFill="1" applyBorder="1" applyAlignment="1">
      <alignment horizontal="center"/>
    </xf>
    <xf numFmtId="0" fontId="87" fillId="17" borderId="133" xfId="0" applyFont="1" applyFill="1" applyBorder="1" applyAlignment="1">
      <alignment horizontal="center"/>
    </xf>
    <xf numFmtId="0" fontId="87" fillId="17" borderId="134" xfId="0" applyFont="1" applyFill="1" applyBorder="1" applyAlignment="1">
      <alignment horizontal="center"/>
    </xf>
    <xf numFmtId="0" fontId="87" fillId="17" borderId="138" xfId="0" applyFont="1" applyFill="1" applyBorder="1" applyAlignment="1">
      <alignment horizontal="center"/>
    </xf>
    <xf numFmtId="0" fontId="79" fillId="10" borderId="34" xfId="0" applyFont="1" applyFill="1" applyBorder="1" applyAlignment="1">
      <alignment horizontal="center" vertical="center"/>
    </xf>
    <xf numFmtId="0" fontId="79" fillId="10" borderId="112" xfId="0" applyFont="1" applyFill="1" applyBorder="1" applyAlignment="1">
      <alignment horizontal="center" vertical="center"/>
    </xf>
    <xf numFmtId="0" fontId="79" fillId="10" borderId="139" xfId="0" applyFont="1" applyFill="1" applyBorder="1" applyAlignment="1">
      <alignment horizontal="center" vertical="center"/>
    </xf>
    <xf numFmtId="0" fontId="87" fillId="12" borderId="133" xfId="0" applyFont="1" applyFill="1" applyBorder="1" applyAlignment="1">
      <alignment horizontal="center"/>
    </xf>
    <xf numFmtId="0" fontId="87" fillId="12" borderId="134" xfId="0" applyFont="1" applyFill="1" applyBorder="1" applyAlignment="1">
      <alignment horizontal="center"/>
    </xf>
    <xf numFmtId="0" fontId="87" fillId="12" borderId="138" xfId="0" applyFont="1" applyFill="1" applyBorder="1" applyAlignment="1">
      <alignment horizontal="center"/>
    </xf>
    <xf numFmtId="0" fontId="87" fillId="34" borderId="133" xfId="0" applyFont="1" applyFill="1" applyBorder="1" applyAlignment="1">
      <alignment horizontal="center"/>
    </xf>
    <xf numFmtId="0" fontId="87" fillId="34" borderId="134" xfId="0" applyFont="1" applyFill="1" applyBorder="1" applyAlignment="1">
      <alignment horizontal="center"/>
    </xf>
    <xf numFmtId="0" fontId="87" fillId="34" borderId="138" xfId="0" applyFont="1" applyFill="1" applyBorder="1" applyAlignment="1">
      <alignment horizontal="center"/>
    </xf>
    <xf numFmtId="0" fontId="79" fillId="10" borderId="113" xfId="0" applyFont="1" applyFill="1" applyBorder="1" applyAlignment="1">
      <alignment horizontal="center" vertical="center"/>
    </xf>
    <xf numFmtId="0" fontId="82" fillId="0" borderId="0" xfId="0" applyFont="1" applyBorder="1" applyAlignment="1">
      <alignment horizontal="left"/>
    </xf>
    <xf numFmtId="0" fontId="87" fillId="34" borderId="121" xfId="0" applyFont="1" applyFill="1" applyBorder="1" applyAlignment="1">
      <alignment horizontal="center"/>
    </xf>
    <xf numFmtId="0" fontId="87" fillId="34" borderId="130" xfId="0" applyFont="1" applyFill="1" applyBorder="1" applyAlignment="1">
      <alignment horizontal="center"/>
    </xf>
    <xf numFmtId="0" fontId="79" fillId="0" borderId="0" xfId="0" applyFont="1" applyBorder="1" applyAlignment="1">
      <alignment horizontal="center" vertical="center"/>
    </xf>
    <xf numFmtId="0" fontId="84" fillId="13" borderId="11" xfId="0" applyFont="1" applyFill="1" applyBorder="1" applyAlignment="1">
      <alignment horizontal="center" vertical="center"/>
    </xf>
    <xf numFmtId="0" fontId="77" fillId="13" borderId="14" xfId="0" applyFont="1" applyFill="1" applyBorder="1" applyAlignment="1">
      <alignment horizontal="center" vertical="center"/>
    </xf>
    <xf numFmtId="0" fontId="77" fillId="13" borderId="15" xfId="0" applyFont="1" applyFill="1" applyBorder="1" applyAlignment="1">
      <alignment horizontal="center" vertical="center"/>
    </xf>
    <xf numFmtId="0" fontId="77" fillId="13" borderId="10" xfId="0" applyFont="1" applyFill="1" applyBorder="1" applyAlignment="1">
      <alignment horizontal="center" vertical="center"/>
    </xf>
    <xf numFmtId="0" fontId="0" fillId="0" borderId="12" xfId="0" applyBorder="1" applyAlignment="1">
      <alignment horizontal="center"/>
    </xf>
    <xf numFmtId="0" fontId="0" fillId="0" borderId="1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77" fillId="34" borderId="140" xfId="0" applyFont="1" applyFill="1" applyBorder="1" applyAlignment="1">
      <alignment horizontal="center"/>
    </xf>
    <xf numFmtId="0" fontId="77" fillId="34" borderId="141" xfId="0" applyFont="1" applyFill="1" applyBorder="1" applyAlignment="1">
      <alignment horizontal="center"/>
    </xf>
    <xf numFmtId="0" fontId="0" fillId="0" borderId="23" xfId="0" applyBorder="1" applyAlignment="1">
      <alignment horizontal="center"/>
    </xf>
    <xf numFmtId="0" fontId="0" fillId="0" borderId="128" xfId="0" applyBorder="1" applyAlignment="1">
      <alignment horizontal="center"/>
    </xf>
    <xf numFmtId="0" fontId="0" fillId="0" borderId="11" xfId="0" applyBorder="1" applyAlignment="1">
      <alignment horizontal="center"/>
    </xf>
    <xf numFmtId="0" fontId="0" fillId="0" borderId="127" xfId="0" applyBorder="1" applyAlignment="1">
      <alignment horizontal="center"/>
    </xf>
    <xf numFmtId="0" fontId="0" fillId="0" borderId="142" xfId="0" applyBorder="1" applyAlignment="1">
      <alignment horizontal="center"/>
    </xf>
    <xf numFmtId="0" fontId="0" fillId="0" borderId="126" xfId="0" applyBorder="1" applyAlignment="1">
      <alignment horizontal="center"/>
    </xf>
    <xf numFmtId="0" fontId="0" fillId="0" borderId="101" xfId="0" applyBorder="1" applyAlignment="1">
      <alignment horizontal="center"/>
    </xf>
    <xf numFmtId="0" fontId="0" fillId="0" borderId="52" xfId="0" applyBorder="1" applyAlignment="1">
      <alignment horizontal="center"/>
    </xf>
    <xf numFmtId="0" fontId="0" fillId="0" borderId="86" xfId="0" applyBorder="1" applyAlignment="1">
      <alignment horizontal="center"/>
    </xf>
    <xf numFmtId="0" fontId="0" fillId="0" borderId="28" xfId="0" applyBorder="1" applyAlignment="1">
      <alignment horizontal="center"/>
    </xf>
    <xf numFmtId="0" fontId="0" fillId="0" borderId="16" xfId="0" applyBorder="1" applyAlignment="1">
      <alignment horizontal="center"/>
    </xf>
    <xf numFmtId="0" fontId="77" fillId="19" borderId="86" xfId="0" applyFont="1" applyFill="1" applyBorder="1" applyAlignment="1">
      <alignment horizontal="center"/>
    </xf>
    <xf numFmtId="0" fontId="77" fillId="9" borderId="143" xfId="0" applyFont="1" applyFill="1" applyBorder="1" applyAlignment="1">
      <alignment horizontal="center"/>
    </xf>
    <xf numFmtId="0" fontId="77" fillId="9" borderId="144" xfId="0" applyFont="1" applyFill="1" applyBorder="1" applyAlignment="1">
      <alignment horizontal="center"/>
    </xf>
    <xf numFmtId="0" fontId="77" fillId="11" borderId="143" xfId="0" applyFont="1" applyFill="1" applyBorder="1" applyAlignment="1">
      <alignment horizontal="center"/>
    </xf>
    <xf numFmtId="0" fontId="77" fillId="11" borderId="144" xfId="0" applyFont="1" applyFill="1" applyBorder="1" applyAlignment="1">
      <alignment horizontal="center"/>
    </xf>
    <xf numFmtId="0" fontId="77" fillId="13" borderId="143" xfId="0" applyFont="1" applyFill="1" applyBorder="1" applyAlignment="1">
      <alignment horizontal="center"/>
    </xf>
    <xf numFmtId="0" fontId="77" fillId="13" borderId="144" xfId="0" applyFont="1" applyFill="1" applyBorder="1" applyAlignment="1">
      <alignment horizontal="center"/>
    </xf>
    <xf numFmtId="0" fontId="77" fillId="19" borderId="145" xfId="0" applyFont="1" applyFill="1" applyBorder="1" applyAlignment="1">
      <alignment horizontal="center"/>
    </xf>
    <xf numFmtId="0" fontId="77" fillId="19" borderId="146" xfId="0" applyFont="1" applyFill="1" applyBorder="1" applyAlignment="1">
      <alignment horizontal="center"/>
    </xf>
    <xf numFmtId="0" fontId="0" fillId="0" borderId="13" xfId="0" applyBorder="1" applyAlignment="1">
      <alignment horizontal="center"/>
    </xf>
    <xf numFmtId="0" fontId="77" fillId="13" borderId="52" xfId="0" applyFont="1" applyFill="1" applyBorder="1" applyAlignment="1">
      <alignment horizontal="center"/>
    </xf>
    <xf numFmtId="0" fontId="84" fillId="10" borderId="147" xfId="0" applyFont="1" applyFill="1" applyBorder="1" applyAlignment="1">
      <alignment horizontal="center" vertical="center" textRotation="90"/>
    </xf>
    <xf numFmtId="0" fontId="84" fillId="10" borderId="148" xfId="0" applyFont="1" applyFill="1" applyBorder="1" applyAlignment="1">
      <alignment horizontal="center" vertical="center" textRotation="90"/>
    </xf>
    <xf numFmtId="0" fontId="84" fillId="10" borderId="149" xfId="0" applyFont="1" applyFill="1" applyBorder="1" applyAlignment="1">
      <alignment horizontal="center" vertical="center" textRotation="90"/>
    </xf>
    <xf numFmtId="0" fontId="84" fillId="10" borderId="150" xfId="0" applyFont="1" applyFill="1" applyBorder="1" applyAlignment="1">
      <alignment horizontal="center" vertical="center" textRotation="90"/>
    </xf>
    <xf numFmtId="0" fontId="84" fillId="10" borderId="151" xfId="0" applyFont="1" applyFill="1" applyBorder="1" applyAlignment="1">
      <alignment horizontal="center" vertical="center" textRotation="90"/>
    </xf>
    <xf numFmtId="0" fontId="84" fillId="10" borderId="152" xfId="0" applyFont="1" applyFill="1" applyBorder="1" applyAlignment="1">
      <alignment horizontal="center" vertical="center" textRotation="90"/>
    </xf>
    <xf numFmtId="0" fontId="77" fillId="10" borderId="100" xfId="0" applyFont="1" applyFill="1" applyBorder="1" applyAlignment="1">
      <alignment horizontal="center" textRotation="90"/>
    </xf>
    <xf numFmtId="0" fontId="77" fillId="10" borderId="153" xfId="0" applyFont="1" applyFill="1" applyBorder="1" applyAlignment="1">
      <alignment horizontal="center" textRotation="90"/>
    </xf>
    <xf numFmtId="0" fontId="84" fillId="10" borderId="154" xfId="0" applyFont="1" applyFill="1" applyBorder="1" applyAlignment="1">
      <alignment horizontal="center" vertical="center" textRotation="90"/>
    </xf>
    <xf numFmtId="0" fontId="84" fillId="10" borderId="155" xfId="0" applyFont="1" applyFill="1" applyBorder="1" applyAlignment="1">
      <alignment horizontal="center" vertical="center" textRotation="90"/>
    </xf>
    <xf numFmtId="0" fontId="84" fillId="10" borderId="156" xfId="0" applyFont="1" applyFill="1" applyBorder="1" applyAlignment="1">
      <alignment horizontal="center" vertical="center" textRotation="90"/>
    </xf>
    <xf numFmtId="0" fontId="84" fillId="51" borderId="157" xfId="0" applyFont="1" applyFill="1" applyBorder="1" applyAlignment="1">
      <alignment horizontal="center" textRotation="90"/>
    </xf>
    <xf numFmtId="0" fontId="77" fillId="51" borderId="158" xfId="0" applyFont="1" applyFill="1" applyBorder="1" applyAlignment="1">
      <alignment horizontal="center" textRotation="90"/>
    </xf>
    <xf numFmtId="0" fontId="77" fillId="51" borderId="159" xfId="0" applyFont="1" applyFill="1" applyBorder="1" applyAlignment="1">
      <alignment horizontal="center" textRotation="90"/>
    </xf>
    <xf numFmtId="0" fontId="84" fillId="10" borderId="27" xfId="0" applyFont="1" applyFill="1" applyBorder="1" applyAlignment="1">
      <alignment horizontal="center" vertical="center" textRotation="90"/>
    </xf>
    <xf numFmtId="0" fontId="84" fillId="10" borderId="30" xfId="0" applyFont="1" applyFill="1" applyBorder="1" applyAlignment="1">
      <alignment horizontal="center" vertical="center" textRotation="90"/>
    </xf>
    <xf numFmtId="0" fontId="84" fillId="10" borderId="33" xfId="0" applyFont="1" applyFill="1" applyBorder="1" applyAlignment="1">
      <alignment horizontal="center" vertical="center" textRotation="90"/>
    </xf>
    <xf numFmtId="0" fontId="77" fillId="34" borderId="111" xfId="0" applyFont="1" applyFill="1" applyBorder="1" applyAlignment="1">
      <alignment horizontal="center"/>
    </xf>
    <xf numFmtId="0" fontId="77" fillId="9" borderId="52" xfId="0" applyFont="1" applyFill="1" applyBorder="1" applyAlignment="1">
      <alignment horizontal="center"/>
    </xf>
    <xf numFmtId="0" fontId="77" fillId="11" borderId="52" xfId="0" applyFont="1" applyFill="1" applyBorder="1" applyAlignment="1">
      <alignment horizontal="center"/>
    </xf>
    <xf numFmtId="0" fontId="77" fillId="10" borderId="160" xfId="0" applyFont="1" applyFill="1" applyBorder="1" applyAlignment="1">
      <alignment horizontal="center" textRotation="90"/>
    </xf>
    <xf numFmtId="0" fontId="0" fillId="0" borderId="103" xfId="0" applyBorder="1" applyAlignment="1">
      <alignment horizontal="center"/>
    </xf>
    <xf numFmtId="0" fontId="84" fillId="10" borderId="34" xfId="0" applyFont="1" applyFill="1" applyBorder="1" applyAlignment="1">
      <alignment horizontal="center" vertical="center" textRotation="90"/>
    </xf>
    <xf numFmtId="0" fontId="84" fillId="10" borderId="139" xfId="0" applyFont="1" applyFill="1" applyBorder="1" applyAlignment="1">
      <alignment horizontal="center" vertical="center" textRotation="90"/>
    </xf>
    <xf numFmtId="0" fontId="0" fillId="0" borderId="116" xfId="0" applyBorder="1" applyAlignment="1">
      <alignment horizontal="center"/>
    </xf>
    <xf numFmtId="0" fontId="84" fillId="12" borderId="101" xfId="0" applyFont="1" applyFill="1" applyBorder="1" applyAlignment="1">
      <alignment horizontal="center"/>
    </xf>
    <xf numFmtId="0" fontId="0" fillId="0" borderId="161" xfId="0" applyBorder="1" applyAlignment="1">
      <alignment horizontal="center"/>
    </xf>
    <xf numFmtId="0" fontId="0" fillId="0" borderId="162" xfId="0" applyBorder="1" applyAlignment="1">
      <alignment horizontal="center"/>
    </xf>
    <xf numFmtId="0" fontId="84" fillId="12" borderId="163" xfId="0" applyFont="1" applyFill="1" applyBorder="1" applyAlignment="1">
      <alignment horizontal="center"/>
    </xf>
    <xf numFmtId="0" fontId="0" fillId="0" borderId="164" xfId="0" applyBorder="1" applyAlignment="1">
      <alignment horizontal="center"/>
    </xf>
    <xf numFmtId="0" fontId="0" fillId="0" borderId="163" xfId="0" applyBorder="1" applyAlignment="1">
      <alignment horizontal="center"/>
    </xf>
    <xf numFmtId="0" fontId="0" fillId="0" borderId="20" xfId="0" applyBorder="1" applyAlignment="1">
      <alignment horizontal="center"/>
    </xf>
    <xf numFmtId="0" fontId="0" fillId="0" borderId="165" xfId="0" applyBorder="1" applyAlignment="1">
      <alignment horizontal="center"/>
    </xf>
    <xf numFmtId="0" fontId="0" fillId="0" borderId="29" xfId="0" applyBorder="1" applyAlignment="1">
      <alignment horizontal="center"/>
    </xf>
    <xf numFmtId="0" fontId="0" fillId="0" borderId="125" xfId="0" applyBorder="1" applyAlignment="1">
      <alignment horizontal="center"/>
    </xf>
    <xf numFmtId="0" fontId="0" fillId="0" borderId="77" xfId="0" applyBorder="1" applyAlignment="1">
      <alignment horizontal="center"/>
    </xf>
    <xf numFmtId="0" fontId="0" fillId="0" borderId="166" xfId="0" applyBorder="1" applyAlignment="1">
      <alignment horizontal="center"/>
    </xf>
    <xf numFmtId="0" fontId="0" fillId="0" borderId="17" xfId="0" applyBorder="1" applyAlignment="1">
      <alignment horizontal="center"/>
    </xf>
    <xf numFmtId="0" fontId="0" fillId="0" borderId="167" xfId="0" applyBorder="1" applyAlignment="1">
      <alignment horizontal="center"/>
    </xf>
    <xf numFmtId="0" fontId="77" fillId="8" borderId="14" xfId="0" applyFont="1" applyFill="1" applyBorder="1" applyAlignment="1">
      <alignment horizontal="left" vertical="top" wrapText="1"/>
    </xf>
    <xf numFmtId="0" fontId="77" fillId="8" borderId="15" xfId="0" applyFont="1" applyFill="1" applyBorder="1" applyAlignment="1">
      <alignment horizontal="left" vertical="top" wrapText="1"/>
    </xf>
    <xf numFmtId="0" fontId="77" fillId="8" borderId="115" xfId="0" applyFont="1" applyFill="1" applyBorder="1" applyAlignment="1">
      <alignment horizontal="left" vertical="top" wrapText="1"/>
    </xf>
    <xf numFmtId="0" fontId="77" fillId="8" borderId="0" xfId="0" applyFont="1" applyFill="1" applyBorder="1" applyAlignment="1">
      <alignment horizontal="left" vertical="top" wrapText="1"/>
    </xf>
    <xf numFmtId="0" fontId="91" fillId="44" borderId="10" xfId="0" applyFont="1" applyFill="1" applyBorder="1" applyAlignment="1">
      <alignment horizontal="center"/>
    </xf>
    <xf numFmtId="0" fontId="77" fillId="52" borderId="20" xfId="0" applyFont="1" applyFill="1" applyBorder="1" applyAlignment="1">
      <alignment horizontal="left" vertical="top" wrapText="1"/>
    </xf>
    <xf numFmtId="0" fontId="0" fillId="0" borderId="114" xfId="0" applyBorder="1" applyAlignment="1">
      <alignment/>
    </xf>
    <xf numFmtId="0" fontId="0" fillId="0" borderId="18" xfId="0" applyBorder="1" applyAlignment="1">
      <alignment/>
    </xf>
    <xf numFmtId="0" fontId="0" fillId="0" borderId="115" xfId="0" applyBorder="1" applyAlignment="1">
      <alignment/>
    </xf>
    <xf numFmtId="0" fontId="0" fillId="0" borderId="0" xfId="0" applyAlignment="1">
      <alignment/>
    </xf>
    <xf numFmtId="0" fontId="0" fillId="0" borderId="32" xfId="0" applyBorder="1" applyAlignment="1">
      <alignment/>
    </xf>
    <xf numFmtId="0" fontId="0" fillId="0" borderId="17" xfId="0" applyBorder="1" applyAlignment="1">
      <alignment/>
    </xf>
    <xf numFmtId="0" fontId="0" fillId="0" borderId="53" xfId="0" applyBorder="1" applyAlignment="1">
      <alignment/>
    </xf>
    <xf numFmtId="0" fontId="0" fillId="0" borderId="19" xfId="0" applyBorder="1" applyAlignment="1">
      <alignment/>
    </xf>
    <xf numFmtId="0" fontId="77" fillId="8" borderId="17" xfId="0" applyFont="1" applyFill="1" applyBorder="1" applyAlignment="1">
      <alignment horizontal="left" vertical="top" wrapText="1"/>
    </xf>
    <xf numFmtId="0" fontId="77" fillId="8" borderId="53" xfId="0" applyFont="1" applyFill="1" applyBorder="1" applyAlignment="1">
      <alignment horizontal="left" vertical="top" wrapText="1"/>
    </xf>
    <xf numFmtId="0" fontId="77" fillId="8" borderId="20" xfId="0" applyFont="1" applyFill="1" applyBorder="1" applyAlignment="1">
      <alignment horizontal="left" vertical="top" wrapText="1"/>
    </xf>
    <xf numFmtId="0" fontId="77" fillId="8" borderId="114" xfId="0" applyFont="1" applyFill="1" applyBorder="1" applyAlignment="1">
      <alignment/>
    </xf>
    <xf numFmtId="0" fontId="77" fillId="8" borderId="18" xfId="0" applyFont="1" applyFill="1" applyBorder="1" applyAlignment="1">
      <alignment/>
    </xf>
    <xf numFmtId="0" fontId="77" fillId="8" borderId="115" xfId="0" applyFont="1" applyFill="1" applyBorder="1" applyAlignment="1">
      <alignment/>
    </xf>
    <xf numFmtId="0" fontId="77" fillId="8" borderId="0" xfId="0" applyFont="1" applyFill="1" applyAlignment="1">
      <alignment/>
    </xf>
    <xf numFmtId="0" fontId="77" fillId="8" borderId="32" xfId="0" applyFont="1" applyFill="1" applyBorder="1" applyAlignment="1">
      <alignment/>
    </xf>
    <xf numFmtId="0" fontId="77" fillId="8" borderId="17" xfId="0" applyFont="1" applyFill="1" applyBorder="1" applyAlignment="1">
      <alignment/>
    </xf>
    <xf numFmtId="0" fontId="77" fillId="8" borderId="53" xfId="0" applyFont="1" applyFill="1" applyBorder="1" applyAlignment="1">
      <alignment/>
    </xf>
    <xf numFmtId="0" fontId="77" fillId="8" borderId="19" xfId="0" applyFont="1" applyFill="1" applyBorder="1" applyAlignment="1">
      <alignment/>
    </xf>
    <xf numFmtId="0" fontId="84" fillId="8" borderId="20" xfId="0" applyFont="1" applyFill="1" applyBorder="1" applyAlignment="1">
      <alignment horizontal="left" vertical="top" wrapText="1"/>
    </xf>
    <xf numFmtId="0" fontId="84" fillId="8" borderId="114" xfId="0" applyFont="1" applyFill="1" applyBorder="1" applyAlignment="1">
      <alignment horizontal="left" vertical="top" wrapText="1"/>
    </xf>
    <xf numFmtId="0" fontId="84" fillId="8" borderId="18" xfId="0" applyFont="1" applyFill="1" applyBorder="1" applyAlignment="1">
      <alignment horizontal="left" vertical="top" wrapText="1"/>
    </xf>
    <xf numFmtId="0" fontId="84" fillId="8" borderId="115" xfId="0" applyFont="1" applyFill="1" applyBorder="1" applyAlignment="1">
      <alignment horizontal="left" vertical="top" wrapText="1"/>
    </xf>
    <xf numFmtId="0" fontId="84" fillId="8" borderId="0" xfId="0" applyFont="1" applyFill="1" applyBorder="1" applyAlignment="1">
      <alignment horizontal="left" vertical="top" wrapText="1"/>
    </xf>
    <xf numFmtId="0" fontId="84" fillId="8" borderId="32" xfId="0" applyFont="1" applyFill="1" applyBorder="1" applyAlignment="1">
      <alignment horizontal="left" vertical="top" wrapText="1"/>
    </xf>
    <xf numFmtId="0" fontId="77" fillId="8" borderId="11" xfId="0" applyFont="1" applyFill="1" applyBorder="1" applyAlignment="1">
      <alignment horizontal="left" vertical="top" wrapText="1"/>
    </xf>
    <xf numFmtId="0" fontId="84" fillId="16" borderId="27" xfId="0" applyFont="1" applyFill="1" applyBorder="1" applyAlignment="1">
      <alignment horizontal="center" vertical="center" textRotation="90"/>
    </xf>
    <xf numFmtId="0" fontId="84" fillId="16" borderId="30" xfId="0" applyFont="1" applyFill="1" applyBorder="1" applyAlignment="1">
      <alignment horizontal="center" vertical="center" textRotation="90"/>
    </xf>
    <xf numFmtId="0" fontId="84" fillId="16" borderId="34" xfId="0" applyFont="1" applyFill="1" applyBorder="1" applyAlignment="1">
      <alignment horizontal="center" vertical="center" textRotation="90"/>
    </xf>
    <xf numFmtId="0" fontId="84" fillId="16" borderId="33" xfId="0" applyFont="1" applyFill="1" applyBorder="1" applyAlignment="1">
      <alignment horizontal="center" vertical="center" textRotation="90"/>
    </xf>
    <xf numFmtId="0" fontId="77" fillId="16" borderId="27" xfId="0" applyFont="1" applyFill="1" applyBorder="1" applyAlignment="1">
      <alignment horizontal="center" textRotation="90"/>
    </xf>
    <xf numFmtId="0" fontId="77" fillId="16" borderId="30" xfId="0" applyFont="1" applyFill="1" applyBorder="1" applyAlignment="1">
      <alignment horizontal="center" textRotation="90"/>
    </xf>
    <xf numFmtId="0" fontId="77" fillId="16" borderId="33" xfId="0" applyFont="1" applyFill="1" applyBorder="1" applyAlignment="1">
      <alignment horizontal="center" textRotation="90"/>
    </xf>
    <xf numFmtId="0" fontId="84" fillId="16" borderId="139" xfId="0" applyFont="1" applyFill="1" applyBorder="1" applyAlignment="1">
      <alignment horizontal="center" vertical="center" textRotation="90"/>
    </xf>
    <xf numFmtId="0" fontId="84" fillId="10" borderId="124" xfId="0" applyFont="1" applyFill="1" applyBorder="1" applyAlignment="1">
      <alignment horizontal="center" vertical="center" textRotation="90"/>
    </xf>
    <xf numFmtId="0" fontId="84" fillId="10" borderId="112" xfId="0" applyFont="1" applyFill="1" applyBorder="1" applyAlignment="1">
      <alignment horizontal="center" vertical="center" textRotation="90"/>
    </xf>
    <xf numFmtId="0" fontId="84" fillId="10" borderId="113" xfId="0" applyFont="1" applyFill="1" applyBorder="1" applyAlignment="1">
      <alignment horizontal="center" vertical="center" textRotation="90"/>
    </xf>
    <xf numFmtId="0" fontId="0" fillId="0" borderId="25" xfId="0" applyBorder="1" applyAlignment="1">
      <alignment horizontal="center"/>
    </xf>
    <xf numFmtId="0" fontId="77" fillId="16" borderId="104" xfId="0" applyFont="1" applyFill="1" applyBorder="1" applyAlignment="1">
      <alignment horizontal="center" textRotation="90"/>
    </xf>
    <xf numFmtId="0" fontId="77" fillId="16" borderId="31" xfId="0" applyFont="1" applyFill="1" applyBorder="1" applyAlignment="1">
      <alignment horizontal="center" textRotation="90"/>
    </xf>
    <xf numFmtId="0" fontId="77" fillId="16" borderId="168" xfId="0" applyFont="1" applyFill="1" applyBorder="1" applyAlignment="1">
      <alignment horizontal="center" textRotation="90"/>
    </xf>
    <xf numFmtId="0" fontId="84" fillId="12" borderId="116" xfId="0" applyFont="1" applyFill="1" applyBorder="1" applyAlignment="1">
      <alignment horizontal="center"/>
    </xf>
    <xf numFmtId="0" fontId="84" fillId="12" borderId="122" xfId="0" applyFont="1" applyFill="1" applyBorder="1" applyAlignment="1">
      <alignment horizontal="center"/>
    </xf>
    <xf numFmtId="0" fontId="84" fillId="45" borderId="27" xfId="0" applyFont="1" applyFill="1" applyBorder="1" applyAlignment="1">
      <alignment horizontal="center" textRotation="90"/>
    </xf>
    <xf numFmtId="0" fontId="77" fillId="45" borderId="30" xfId="0" applyFont="1" applyFill="1" applyBorder="1" applyAlignment="1">
      <alignment horizontal="center" textRotation="90"/>
    </xf>
    <xf numFmtId="0" fontId="77" fillId="45" borderId="33" xfId="0" applyFont="1" applyFill="1" applyBorder="1" applyAlignment="1">
      <alignment horizontal="center" textRotation="90"/>
    </xf>
    <xf numFmtId="0" fontId="77" fillId="45" borderId="28" xfId="0" applyFont="1" applyFill="1" applyBorder="1" applyAlignment="1">
      <alignment horizontal="center"/>
    </xf>
    <xf numFmtId="0" fontId="77" fillId="45" borderId="29" xfId="0" applyFont="1" applyFill="1" applyBorder="1" applyAlignment="1">
      <alignment horizontal="center"/>
    </xf>
    <xf numFmtId="0" fontId="77" fillId="45" borderId="10" xfId="0" applyFont="1" applyFill="1" applyBorder="1" applyAlignment="1">
      <alignment horizontal="center"/>
    </xf>
    <xf numFmtId="0" fontId="77" fillId="45" borderId="21" xfId="0" applyFont="1" applyFill="1" applyBorder="1" applyAlignment="1">
      <alignment horizontal="center"/>
    </xf>
    <xf numFmtId="0" fontId="77" fillId="45" borderId="22" xfId="0" applyFont="1" applyFill="1" applyBorder="1" applyAlignment="1">
      <alignment horizontal="center"/>
    </xf>
    <xf numFmtId="0" fontId="77" fillId="45" borderId="25" xfId="0" applyFont="1" applyFill="1" applyBorder="1" applyAlignment="1">
      <alignment horizontal="center"/>
    </xf>
    <xf numFmtId="0" fontId="91" fillId="44" borderId="116" xfId="0" applyFont="1" applyFill="1" applyBorder="1" applyAlignment="1">
      <alignment horizontal="center"/>
    </xf>
    <xf numFmtId="0" fontId="91" fillId="44" borderId="122" xfId="0" applyFont="1" applyFill="1" applyBorder="1" applyAlignment="1">
      <alignment horizontal="center"/>
    </xf>
    <xf numFmtId="0" fontId="84" fillId="12" borderId="10" xfId="0" applyFont="1" applyFill="1" applyBorder="1" applyAlignment="1">
      <alignment horizontal="center"/>
    </xf>
    <xf numFmtId="0" fontId="94" fillId="36" borderId="11" xfId="0" applyFont="1" applyFill="1" applyBorder="1" applyAlignment="1">
      <alignment horizontal="center"/>
    </xf>
    <xf numFmtId="0" fontId="94" fillId="36" borderId="14" xfId="0" applyFont="1" applyFill="1" applyBorder="1" applyAlignment="1">
      <alignment horizontal="center"/>
    </xf>
    <xf numFmtId="0" fontId="94" fillId="36" borderId="15" xfId="0" applyFont="1" applyFill="1" applyBorder="1" applyAlignment="1">
      <alignment horizontal="center"/>
    </xf>
    <xf numFmtId="0" fontId="95" fillId="41" borderId="11" xfId="0" applyFont="1" applyFill="1" applyBorder="1" applyAlignment="1">
      <alignment horizontal="center"/>
    </xf>
    <xf numFmtId="0" fontId="95" fillId="41" borderId="14" xfId="0" applyFont="1" applyFill="1" applyBorder="1" applyAlignment="1">
      <alignment horizontal="center"/>
    </xf>
    <xf numFmtId="0" fontId="95" fillId="41" borderId="15" xfId="0" applyFont="1" applyFill="1" applyBorder="1" applyAlignment="1">
      <alignment horizontal="center"/>
    </xf>
    <xf numFmtId="0" fontId="95" fillId="36" borderId="11" xfId="0" applyFont="1" applyFill="1" applyBorder="1" applyAlignment="1">
      <alignment horizontal="center"/>
    </xf>
    <xf numFmtId="0" fontId="95" fillId="36" borderId="14" xfId="0" applyFont="1" applyFill="1" applyBorder="1" applyAlignment="1">
      <alignment horizontal="center"/>
    </xf>
    <xf numFmtId="0" fontId="95" fillId="36" borderId="15" xfId="0" applyFont="1" applyFill="1" applyBorder="1" applyAlignment="1">
      <alignment horizontal="center"/>
    </xf>
    <xf numFmtId="0" fontId="103" fillId="13" borderId="12" xfId="0" applyFont="1" applyFill="1" applyBorder="1" applyAlignment="1">
      <alignment horizontal="center"/>
    </xf>
    <xf numFmtId="0" fontId="103" fillId="13" borderId="125" xfId="0" applyFont="1" applyFill="1" applyBorder="1" applyAlignment="1">
      <alignment horizontal="center"/>
    </xf>
    <xf numFmtId="0" fontId="98" fillId="16" borderId="10" xfId="0" applyFont="1" applyFill="1" applyBorder="1" applyAlignment="1">
      <alignment horizontal="center"/>
    </xf>
    <xf numFmtId="0" fontId="98" fillId="16" borderId="21" xfId="0" applyFont="1" applyFill="1" applyBorder="1" applyAlignment="1">
      <alignment horizontal="center"/>
    </xf>
    <xf numFmtId="0" fontId="75" fillId="11" borderId="10" xfId="0" applyFont="1" applyFill="1" applyBorder="1" applyAlignment="1">
      <alignment horizontal="center"/>
    </xf>
    <xf numFmtId="0" fontId="75" fillId="11" borderId="21" xfId="0" applyFont="1" applyFill="1" applyBorder="1" applyAlignment="1">
      <alignment horizontal="center"/>
    </xf>
    <xf numFmtId="0" fontId="75" fillId="12" borderId="10" xfId="0" applyFont="1" applyFill="1" applyBorder="1" applyAlignment="1">
      <alignment horizontal="center"/>
    </xf>
    <xf numFmtId="0" fontId="75" fillId="12" borderId="21" xfId="0" applyFont="1" applyFill="1" applyBorder="1" applyAlignment="1">
      <alignment horizontal="center"/>
    </xf>
    <xf numFmtId="0" fontId="75" fillId="19" borderId="10" xfId="0" applyFont="1" applyFill="1" applyBorder="1" applyAlignment="1">
      <alignment horizontal="center"/>
    </xf>
    <xf numFmtId="0" fontId="75" fillId="19" borderId="21" xfId="0" applyFont="1" applyFill="1" applyBorder="1" applyAlignment="1">
      <alignment horizontal="center"/>
    </xf>
    <xf numFmtId="0" fontId="75" fillId="34" borderId="28" xfId="0" applyFont="1" applyFill="1" applyBorder="1" applyAlignment="1">
      <alignment horizontal="center"/>
    </xf>
    <xf numFmtId="0" fontId="75" fillId="34" borderId="29" xfId="0" applyFont="1" applyFill="1" applyBorder="1" applyAlignment="1">
      <alignment horizontal="center"/>
    </xf>
    <xf numFmtId="0" fontId="75" fillId="9" borderId="10" xfId="0" applyFont="1" applyFill="1" applyBorder="1" applyAlignment="1">
      <alignment horizontal="center"/>
    </xf>
    <xf numFmtId="0" fontId="75" fillId="9" borderId="21" xfId="0" applyFont="1" applyFill="1" applyBorder="1" applyAlignment="1">
      <alignment horizontal="center"/>
    </xf>
    <xf numFmtId="0" fontId="75" fillId="13" borderId="22" xfId="0" applyFont="1" applyFill="1" applyBorder="1" applyAlignment="1">
      <alignment horizontal="center"/>
    </xf>
    <xf numFmtId="0" fontId="75" fillId="13" borderId="25" xfId="0" applyFont="1" applyFill="1" applyBorder="1" applyAlignment="1">
      <alignment horizontal="center"/>
    </xf>
    <xf numFmtId="0" fontId="103" fillId="16" borderId="12" xfId="0" applyFont="1" applyFill="1" applyBorder="1" applyAlignment="1">
      <alignment horizontal="center"/>
    </xf>
    <xf numFmtId="0" fontId="103" fillId="16" borderId="125" xfId="0" applyFont="1" applyFill="1" applyBorder="1" applyAlignment="1">
      <alignment horizontal="center"/>
    </xf>
    <xf numFmtId="0" fontId="84" fillId="11" borderId="10" xfId="0" applyFont="1" applyFill="1" applyBorder="1" applyAlignment="1">
      <alignment horizontal="center"/>
    </xf>
    <xf numFmtId="0" fontId="84" fillId="11" borderId="21" xfId="0" applyFont="1" applyFill="1" applyBorder="1" applyAlignment="1">
      <alignment horizontal="center"/>
    </xf>
    <xf numFmtId="0" fontId="84" fillId="34" borderId="28" xfId="0" applyFont="1" applyFill="1" applyBorder="1" applyAlignment="1">
      <alignment horizontal="center"/>
    </xf>
    <xf numFmtId="0" fontId="84" fillId="34" borderId="29" xfId="0" applyFont="1" applyFill="1" applyBorder="1" applyAlignment="1">
      <alignment horizontal="center"/>
    </xf>
    <xf numFmtId="0" fontId="84" fillId="9" borderId="10" xfId="0" applyFont="1" applyFill="1" applyBorder="1" applyAlignment="1">
      <alignment horizontal="center"/>
    </xf>
    <xf numFmtId="0" fontId="84" fillId="9" borderId="21" xfId="0" applyFont="1" applyFill="1" applyBorder="1" applyAlignment="1">
      <alignment horizontal="center"/>
    </xf>
    <xf numFmtId="0" fontId="84" fillId="19" borderId="10" xfId="0" applyFont="1" applyFill="1" applyBorder="1" applyAlignment="1">
      <alignment horizontal="center"/>
    </xf>
    <xf numFmtId="0" fontId="84" fillId="19" borderId="21" xfId="0" applyFont="1" applyFill="1" applyBorder="1" applyAlignment="1">
      <alignment horizontal="center"/>
    </xf>
    <xf numFmtId="0" fontId="103" fillId="6" borderId="22" xfId="0" applyFont="1" applyFill="1" applyBorder="1" applyAlignment="1">
      <alignment horizontal="center"/>
    </xf>
    <xf numFmtId="0" fontId="103" fillId="6" borderId="25" xfId="0" applyFont="1" applyFill="1" applyBorder="1" applyAlignment="1">
      <alignment horizontal="center"/>
    </xf>
    <xf numFmtId="0" fontId="84" fillId="13" borderId="10" xfId="0" applyFont="1" applyFill="1" applyBorder="1" applyAlignment="1">
      <alignment horizontal="center"/>
    </xf>
    <xf numFmtId="0" fontId="84" fillId="13" borderId="21" xfId="0" applyFont="1" applyFill="1" applyBorder="1" applyAlignment="1">
      <alignment horizontal="center"/>
    </xf>
    <xf numFmtId="0" fontId="75" fillId="34" borderId="13" xfId="0" applyFont="1" applyFill="1" applyBorder="1" applyAlignment="1">
      <alignment horizontal="center"/>
    </xf>
    <xf numFmtId="0" fontId="75" fillId="34" borderId="26" xfId="0" applyFont="1" applyFill="1" applyBorder="1" applyAlignment="1">
      <alignment horizontal="center"/>
    </xf>
    <xf numFmtId="0" fontId="77" fillId="16" borderId="124" xfId="0" applyFont="1" applyFill="1" applyBorder="1" applyAlignment="1">
      <alignment horizontal="center" textRotation="90"/>
    </xf>
    <xf numFmtId="0" fontId="77" fillId="16" borderId="112" xfId="0" applyFont="1" applyFill="1" applyBorder="1" applyAlignment="1">
      <alignment horizontal="center" textRotation="90"/>
    </xf>
    <xf numFmtId="0" fontId="91" fillId="44" borderId="134" xfId="0" applyFont="1" applyFill="1" applyBorder="1" applyAlignment="1">
      <alignment horizontal="center"/>
    </xf>
    <xf numFmtId="0" fontId="91" fillId="44" borderId="138" xfId="0" applyFont="1" applyFill="1" applyBorder="1" applyAlignment="1">
      <alignment horizontal="center"/>
    </xf>
    <xf numFmtId="0" fontId="77" fillId="11" borderId="10" xfId="0" applyFont="1" applyFill="1" applyBorder="1" applyAlignment="1">
      <alignment horizontal="center"/>
    </xf>
    <xf numFmtId="0" fontId="77" fillId="11" borderId="21" xfId="0" applyFont="1" applyFill="1" applyBorder="1" applyAlignment="1">
      <alignment horizontal="center"/>
    </xf>
    <xf numFmtId="0" fontId="77" fillId="13" borderId="10" xfId="0" applyFont="1" applyFill="1" applyBorder="1" applyAlignment="1">
      <alignment horizontal="center"/>
    </xf>
    <xf numFmtId="0" fontId="77" fillId="13" borderId="21" xfId="0" applyFont="1" applyFill="1" applyBorder="1" applyAlignment="1">
      <alignment horizontal="center"/>
    </xf>
    <xf numFmtId="0" fontId="77" fillId="9" borderId="10" xfId="0" applyFont="1" applyFill="1" applyBorder="1" applyAlignment="1">
      <alignment horizontal="center"/>
    </xf>
    <xf numFmtId="0" fontId="77" fillId="9" borderId="21" xfId="0" applyFont="1" applyFill="1" applyBorder="1" applyAlignment="1">
      <alignment horizontal="center"/>
    </xf>
    <xf numFmtId="0" fontId="84" fillId="51" borderId="27" xfId="0" applyFont="1" applyFill="1" applyBorder="1" applyAlignment="1">
      <alignment horizontal="center" textRotation="90"/>
    </xf>
    <xf numFmtId="0" fontId="77" fillId="51" borderId="30" xfId="0" applyFont="1" applyFill="1" applyBorder="1" applyAlignment="1">
      <alignment horizontal="center" textRotation="90"/>
    </xf>
    <xf numFmtId="0" fontId="77" fillId="51" borderId="33" xfId="0" applyFont="1" applyFill="1" applyBorder="1" applyAlignment="1">
      <alignment horizontal="center" textRotation="90"/>
    </xf>
    <xf numFmtId="0" fontId="77" fillId="34" borderId="28" xfId="0" applyFont="1" applyFill="1" applyBorder="1" applyAlignment="1">
      <alignment horizontal="center"/>
    </xf>
    <xf numFmtId="0" fontId="77" fillId="34" borderId="29" xfId="0" applyFont="1" applyFill="1" applyBorder="1" applyAlignment="1">
      <alignment horizontal="center"/>
    </xf>
    <xf numFmtId="0" fontId="77" fillId="19" borderId="22" xfId="0" applyFont="1" applyFill="1" applyBorder="1" applyAlignment="1">
      <alignment horizontal="center"/>
    </xf>
    <xf numFmtId="0" fontId="77" fillId="19" borderId="25" xfId="0" applyFont="1" applyFill="1" applyBorder="1" applyAlignment="1">
      <alignment horizontal="center"/>
    </xf>
    <xf numFmtId="0" fontId="79" fillId="10" borderId="124" xfId="0" applyFont="1" applyFill="1" applyBorder="1" applyAlignment="1">
      <alignment horizontal="center" vertical="center"/>
    </xf>
    <xf numFmtId="0" fontId="92" fillId="8" borderId="20" xfId="0" applyFont="1" applyFill="1" applyBorder="1" applyAlignment="1">
      <alignment horizontal="left"/>
    </xf>
    <xf numFmtId="0" fontId="92" fillId="8" borderId="114" xfId="0" applyFont="1" applyFill="1" applyBorder="1" applyAlignment="1">
      <alignment horizontal="left"/>
    </xf>
    <xf numFmtId="0" fontId="92" fillId="8" borderId="18"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solidFill>
                  <a:srgbClr val="FF0000"/>
                </a:solidFill>
                <a:latin typeface="Calibri"/>
                <a:ea typeface="Calibri"/>
                <a:cs typeface="Calibri"/>
              </a:rPr>
              <a:t>TIME SPENT BY REGIONAL EXPERTS
</a:t>
            </a:r>
            <a:r>
              <a:rPr lang="en-US" cap="none" sz="1100" b="1" i="0" u="sng" baseline="0">
                <a:solidFill>
                  <a:srgbClr val="FF0000"/>
                </a:solidFill>
                <a:latin typeface="Calibri"/>
                <a:ea typeface="Calibri"/>
                <a:cs typeface="Calibri"/>
              </a:rPr>
              <a:t>2009</a:t>
            </a:r>
          </a:p>
        </c:rich>
      </c:tx>
      <c:layout>
        <c:manualLayout>
          <c:xMode val="factor"/>
          <c:yMode val="factor"/>
          <c:x val="-0.03775"/>
          <c:y val="-0.00725"/>
        </c:manualLayout>
      </c:layout>
      <c:spPr>
        <a:noFill/>
        <a:ln w="3175">
          <a:noFill/>
        </a:ln>
      </c:spPr>
    </c:title>
    <c:plotArea>
      <c:layout>
        <c:manualLayout>
          <c:xMode val="edge"/>
          <c:yMode val="edge"/>
          <c:x val="0.01025"/>
          <c:y val="0.17425"/>
          <c:w val="0.971"/>
          <c:h val="0.7535"/>
        </c:manualLayout>
      </c:layout>
      <c:barChart>
        <c:barDir val="col"/>
        <c:grouping val="clustered"/>
        <c:varyColors val="0"/>
        <c:ser>
          <c:idx val="0"/>
          <c:order val="0"/>
          <c:tx>
            <c:strRef>
              <c:f>'AWP-2009 (Rev-01)'!$B$149</c:f>
              <c:strCache>
                <c:ptCount val="1"/>
                <c:pt idx="0">
                  <c:v>RATSE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(Rev-01)'!$C$88:$P$88</c:f>
              <c:strCache/>
            </c:strRef>
          </c:cat>
          <c:val>
            <c:numRef>
              <c:f>'AWP-2009 (Rev-01)'!$C$149:$P$149</c:f>
              <c:numCache/>
            </c:numRef>
          </c:val>
        </c:ser>
        <c:ser>
          <c:idx val="1"/>
          <c:order val="1"/>
          <c:tx>
            <c:strRef>
              <c:f>'AWP-2009 (Rev-01)'!$B$150</c:f>
              <c:strCache>
                <c:ptCount val="1"/>
                <c:pt idx="0">
                  <c:v>RAwE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(Rev-01)'!$C$88:$P$88</c:f>
              <c:strCache/>
            </c:strRef>
          </c:cat>
          <c:val>
            <c:numRef>
              <c:f>'AWP-2009 (Rev-01)'!$C$150:$P$150</c:f>
              <c:numCache/>
            </c:numRef>
          </c:val>
        </c:ser>
        <c:ser>
          <c:idx val="2"/>
          <c:order val="2"/>
          <c:tx>
            <c:strRef>
              <c:f>'AWP-2009 (Rev-01)'!$B$151</c:f>
              <c:strCache>
                <c:ptCount val="1"/>
                <c:pt idx="0">
                  <c:v>RACSE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(Rev-01)'!$C$88:$P$88</c:f>
              <c:strCache/>
            </c:strRef>
          </c:cat>
          <c:val>
            <c:numRef>
              <c:f>'AWP-2009 (Rev-01)'!$C$151:$P$151</c:f>
              <c:numCache/>
            </c:numRef>
          </c:val>
        </c:ser>
        <c:ser>
          <c:idx val="3"/>
          <c:order val="3"/>
          <c:tx>
            <c:strRef>
              <c:f>'AWP-2009 (Rev-01)'!$B$152</c:f>
              <c:strCache>
                <c:ptCount val="1"/>
                <c:pt idx="0">
                  <c:v>RFOE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(Rev-01)'!$C$88:$P$88</c:f>
              <c:strCache/>
            </c:strRef>
          </c:cat>
          <c:val>
            <c:numRef>
              <c:f>'AWP-2009 (Rev-01)'!$C$152:$P$152</c:f>
              <c:numCache/>
            </c:numRef>
          </c:val>
        </c:ser>
        <c:axId val="51844822"/>
        <c:axId val="63950215"/>
      </c:barChart>
      <c:catAx>
        <c:axId val="5184482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63950215"/>
        <c:crosses val="autoZero"/>
        <c:auto val="1"/>
        <c:lblOffset val="100"/>
        <c:tickLblSkip val="1"/>
        <c:noMultiLvlLbl val="0"/>
      </c:catAx>
      <c:valAx>
        <c:axId val="6395021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a:t>
                </a:r>
              </a:p>
            </c:rich>
          </c:tx>
          <c:layout>
            <c:manualLayout>
              <c:xMode val="factor"/>
              <c:yMode val="factor"/>
              <c:x val="0.007"/>
              <c:y val="0.00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defRPr>
            </a:pPr>
          </a:p>
        </c:txPr>
        <c:crossAx val="51844822"/>
        <c:crossesAt val="1"/>
        <c:crossBetween val="between"/>
        <c:dispUnits/>
      </c:valAx>
      <c:spPr>
        <a:solidFill>
          <a:srgbClr val="DCE6F2"/>
        </a:solidFill>
        <a:ln w="3175">
          <a:noFill/>
        </a:ln>
      </c:spPr>
    </c:plotArea>
    <c:legend>
      <c:legendPos val="b"/>
      <c:layout>
        <c:manualLayout>
          <c:xMode val="edge"/>
          <c:yMode val="edge"/>
          <c:x val="0.07025"/>
          <c:y val="0.91"/>
          <c:w val="0.922"/>
          <c:h val="0.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Regional Technical Experts Strength - States' Share (2009)</a:t>
            </a:r>
          </a:p>
        </c:rich>
      </c:tx>
      <c:layout>
        <c:manualLayout>
          <c:xMode val="factor"/>
          <c:yMode val="factor"/>
          <c:x val="-0.00475"/>
          <c:y val="-0.03075"/>
        </c:manualLayout>
      </c:layout>
      <c:spPr>
        <a:noFill/>
        <a:ln w="3175">
          <a:noFill/>
        </a:ln>
      </c:spPr>
    </c:title>
    <c:view3D>
      <c:rotX val="30"/>
      <c:hPercent val="100"/>
      <c:rotY val="0"/>
      <c:depthPercent val="100"/>
      <c:rAngAx val="1"/>
    </c:view3D>
    <c:plotArea>
      <c:layout>
        <c:manualLayout>
          <c:xMode val="edge"/>
          <c:yMode val="edge"/>
          <c:x val="0.06975"/>
          <c:y val="0.09275"/>
          <c:w val="0.85575"/>
          <c:h val="0.91575"/>
        </c:manualLayout>
      </c:layout>
      <c:pie3D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'AWP-2009 (Rev-02)'!$C$91:$O$91</c:f>
              <c:strCache/>
            </c:strRef>
          </c:cat>
          <c:val>
            <c:numRef>
              <c:f>'AWP-2009 (Rev-02)'!$C$157:$O$157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solidFill>
                  <a:srgbClr val="FF0000"/>
                </a:solidFill>
                <a:latin typeface="Calibri"/>
                <a:ea typeface="Calibri"/>
                <a:cs typeface="Calibri"/>
              </a:rPr>
              <a:t>TIME SPENT BY REGIONAL EXPERTS
</a:t>
            </a:r>
            <a:r>
              <a:rPr lang="en-US" cap="none" sz="1100" b="1" i="0" u="sng" baseline="0">
                <a:solidFill>
                  <a:srgbClr val="FF0000"/>
                </a:solidFill>
                <a:latin typeface="Calibri"/>
                <a:ea typeface="Calibri"/>
                <a:cs typeface="Calibri"/>
              </a:rPr>
              <a:t>2009</a:t>
            </a:r>
          </a:p>
        </c:rich>
      </c:tx>
      <c:layout>
        <c:manualLayout>
          <c:xMode val="factor"/>
          <c:yMode val="factor"/>
          <c:x val="-0.03775"/>
          <c:y val="-0.00725"/>
        </c:manualLayout>
      </c:layout>
      <c:spPr>
        <a:noFill/>
        <a:ln w="3175">
          <a:noFill/>
        </a:ln>
      </c:spPr>
    </c:title>
    <c:plotArea>
      <c:layout>
        <c:manualLayout>
          <c:xMode val="edge"/>
          <c:yMode val="edge"/>
          <c:x val="0.027"/>
          <c:y val="0.17425"/>
          <c:w val="0.973"/>
          <c:h val="0.7535"/>
        </c:manualLayout>
      </c:layout>
      <c:barChart>
        <c:barDir val="col"/>
        <c:grouping val="clustered"/>
        <c:varyColors val="0"/>
        <c:ser>
          <c:idx val="0"/>
          <c:order val="0"/>
          <c:tx>
            <c:strRef>
              <c:f>'AWP-2009 (Rev-02)'!$B$152</c:f>
              <c:strCache>
                <c:ptCount val="1"/>
                <c:pt idx="0">
                  <c:v>RATSE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(Rev-02)'!$C$91:$Q$91</c:f>
              <c:strCache/>
            </c:strRef>
          </c:cat>
          <c:val>
            <c:numRef>
              <c:f>'AWP-2009 (Rev-02)'!$C$152:$Q$152</c:f>
              <c:numCache/>
            </c:numRef>
          </c:val>
        </c:ser>
        <c:ser>
          <c:idx val="1"/>
          <c:order val="1"/>
          <c:tx>
            <c:strRef>
              <c:f>'AWP-2009 (Rev-02)'!$B$153</c:f>
              <c:strCache>
                <c:ptCount val="1"/>
                <c:pt idx="0">
                  <c:v>RAwE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(Rev-02)'!$C$91:$Q$91</c:f>
              <c:strCache/>
            </c:strRef>
          </c:cat>
          <c:val>
            <c:numRef>
              <c:f>'AWP-2009 (Rev-02)'!$C$153:$Q$153</c:f>
              <c:numCache/>
            </c:numRef>
          </c:val>
        </c:ser>
        <c:ser>
          <c:idx val="2"/>
          <c:order val="2"/>
          <c:tx>
            <c:strRef>
              <c:f>'AWP-2009 (Rev-02)'!$B$154</c:f>
              <c:strCache>
                <c:ptCount val="1"/>
                <c:pt idx="0">
                  <c:v>RACSE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(Rev-02)'!$C$91:$Q$91</c:f>
              <c:strCache/>
            </c:strRef>
          </c:cat>
          <c:val>
            <c:numRef>
              <c:f>'AWP-2009 (Rev-02)'!$C$154:$Q$154</c:f>
              <c:numCache/>
            </c:numRef>
          </c:val>
        </c:ser>
        <c:ser>
          <c:idx val="3"/>
          <c:order val="3"/>
          <c:tx>
            <c:strRef>
              <c:f>'AWP-2009 (Rev-02)'!$B$155</c:f>
              <c:strCache>
                <c:ptCount val="1"/>
                <c:pt idx="0">
                  <c:v>RFOE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(Rev-02)'!$C$91:$Q$91</c:f>
              <c:strCache/>
            </c:strRef>
          </c:cat>
          <c:val>
            <c:numRef>
              <c:f>'AWP-2009 (Rev-02)'!$C$155:$Q$155</c:f>
              <c:numCache/>
            </c:numRef>
          </c:val>
        </c:ser>
        <c:axId val="25581788"/>
        <c:axId val="28909501"/>
      </c:barChart>
      <c:catAx>
        <c:axId val="2558178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8909501"/>
        <c:crosses val="autoZero"/>
        <c:auto val="1"/>
        <c:lblOffset val="100"/>
        <c:tickLblSkip val="1"/>
        <c:noMultiLvlLbl val="0"/>
      </c:catAx>
      <c:valAx>
        <c:axId val="289095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a:t>
                </a:r>
              </a:p>
            </c:rich>
          </c:tx>
          <c:layout>
            <c:manualLayout>
              <c:xMode val="factor"/>
              <c:yMode val="factor"/>
              <c:x val="0.0025"/>
              <c:y val="0.00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defRPr>
            </a:pPr>
          </a:p>
        </c:txPr>
        <c:crossAx val="25581788"/>
        <c:crossesAt val="1"/>
        <c:crossBetween val="between"/>
        <c:dispUnits/>
      </c:valAx>
      <c:spPr>
        <a:solidFill>
          <a:srgbClr val="DCE6F2"/>
        </a:solidFill>
        <a:ln w="3175">
          <a:noFill/>
        </a:ln>
      </c:spPr>
    </c:plotArea>
    <c:legend>
      <c:legendPos val="b"/>
      <c:layout>
        <c:manualLayout>
          <c:xMode val="edge"/>
          <c:yMode val="edge"/>
          <c:x val="0.07025"/>
          <c:y val="0.91"/>
          <c:w val="0.922"/>
          <c:h val="0.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0000"/>
                </a:solidFill>
                <a:latin typeface="Calibri"/>
                <a:ea typeface="Calibri"/>
                <a:cs typeface="Calibri"/>
              </a:rPr>
              <a:t>TOTAL DAYS OF DUTY OF REGIONAL EXPERTS
</a:t>
            </a:r>
            <a:r>
              <a:rPr lang="en-US" cap="none" sz="1200" b="1" i="0" u="sng" baseline="0">
                <a:solidFill>
                  <a:srgbClr val="FF0000"/>
                </a:solidFill>
                <a:latin typeface="Calibri"/>
                <a:ea typeface="Calibri"/>
                <a:cs typeface="Calibri"/>
              </a:rPr>
              <a:t>2009</a:t>
            </a:r>
          </a:p>
        </c:rich>
      </c:tx>
      <c:layout>
        <c:manualLayout>
          <c:xMode val="factor"/>
          <c:yMode val="factor"/>
          <c:x val="0.0215"/>
          <c:y val="0.0215"/>
        </c:manualLayout>
      </c:layout>
      <c:spPr>
        <a:noFill/>
        <a:ln w="3175">
          <a:noFill/>
        </a:ln>
      </c:spPr>
    </c:title>
    <c:plotArea>
      <c:layout>
        <c:manualLayout>
          <c:xMode val="edge"/>
          <c:yMode val="edge"/>
          <c:x val="0.0165"/>
          <c:y val="0.1435"/>
          <c:w val="0.97675"/>
          <c:h val="0.7815"/>
        </c:manualLayout>
      </c:layout>
      <c:barChart>
        <c:barDir val="col"/>
        <c:grouping val="clustered"/>
        <c:varyColors val="0"/>
        <c:ser>
          <c:idx val="0"/>
          <c:order val="0"/>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'AWP-2009 (Rev-02)'!$B$152:$B$156</c:f>
              <c:strCache/>
            </c:strRef>
          </c:cat>
          <c:val>
            <c:numRef>
              <c:f>'AWP-2009 (Rev-02)'!$R$152:$R$156</c:f>
              <c:numCache/>
            </c:numRef>
          </c:val>
        </c:ser>
        <c:ser>
          <c:idx val="1"/>
          <c:order val="1"/>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'AWP-2009 (Rev-02)'!$B$152:$B$156</c:f>
              <c:strCache/>
            </c:strRef>
          </c:cat>
          <c:val>
            <c:numRef>
              <c:f>'AWP-2009 (Rev-02)'!$S$152:$S$156</c:f>
              <c:numCache/>
            </c:numRef>
          </c:val>
        </c:ser>
        <c:axId val="58858918"/>
        <c:axId val="59968215"/>
      </c:barChart>
      <c:catAx>
        <c:axId val="58858918"/>
        <c:scaling>
          <c:orientation val="minMax"/>
        </c:scaling>
        <c:axPos val="b"/>
        <c:delete val="0"/>
        <c:numFmt formatCode="General" sourceLinked="1"/>
        <c:majorTickMark val="out"/>
        <c:minorTickMark val="none"/>
        <c:tickLblPos val="nextTo"/>
        <c:spPr>
          <a:ln w="3175">
            <a:solidFill>
              <a:srgbClr val="808080"/>
            </a:solidFill>
          </a:ln>
        </c:spPr>
        <c:crossAx val="59968215"/>
        <c:crosses val="autoZero"/>
        <c:auto val="1"/>
        <c:lblOffset val="100"/>
        <c:tickLblSkip val="1"/>
        <c:noMultiLvlLbl val="0"/>
      </c:catAx>
      <c:valAx>
        <c:axId val="59968215"/>
        <c:scaling>
          <c:orientation val="minMax"/>
          <c:max val="365"/>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a:t>
                </a:r>
              </a:p>
            </c:rich>
          </c:tx>
          <c:layout>
            <c:manualLayout>
              <c:xMode val="factor"/>
              <c:yMode val="factor"/>
              <c:x val="0.00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858918"/>
        <c:crossesAt val="1"/>
        <c:crossBetween val="between"/>
        <c:dispUnits/>
      </c:valAx>
      <c:spPr>
        <a:solidFill>
          <a:srgbClr val="DBEEF4"/>
        </a:solidFill>
        <a:ln w="3175">
          <a:noFill/>
        </a:ln>
      </c:spPr>
    </c:plotArea>
    <c:plotVisOnly val="1"/>
    <c:dispBlanksAs val="gap"/>
    <c:showDLblsOverMax val="0"/>
  </c:chart>
  <c:spPr>
    <a:solidFill>
      <a:srgbClr val="FFFFFF"/>
    </a:solidFill>
    <a:ln w="254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0000"/>
                </a:solidFill>
                <a:latin typeface="Calibri"/>
                <a:ea typeface="Calibri"/>
                <a:cs typeface="Calibri"/>
              </a:rPr>
              <a:t>TOTAL DAYS OF DUTY OF REGIONAL EXPERTS
</a:t>
            </a:r>
            <a:r>
              <a:rPr lang="en-US" cap="none" sz="1200" b="1" i="0" u="sng" baseline="0">
                <a:solidFill>
                  <a:srgbClr val="FF0000"/>
                </a:solidFill>
                <a:latin typeface="Calibri"/>
                <a:ea typeface="Calibri"/>
                <a:cs typeface="Calibri"/>
              </a:rPr>
              <a:t>2009</a:t>
            </a:r>
          </a:p>
        </c:rich>
      </c:tx>
      <c:layout>
        <c:manualLayout>
          <c:xMode val="factor"/>
          <c:yMode val="factor"/>
          <c:x val="0.0215"/>
          <c:y val="0.0215"/>
        </c:manualLayout>
      </c:layout>
      <c:spPr>
        <a:noFill/>
        <a:ln w="3175">
          <a:noFill/>
        </a:ln>
      </c:spPr>
    </c:title>
    <c:plotArea>
      <c:layout>
        <c:manualLayout>
          <c:xMode val="edge"/>
          <c:yMode val="edge"/>
          <c:x val="0.01675"/>
          <c:y val="0.144"/>
          <c:w val="0.9765"/>
          <c:h val="0.78025"/>
        </c:manualLayout>
      </c:layout>
      <c:barChart>
        <c:barDir val="col"/>
        <c:grouping val="clustered"/>
        <c:varyColors val="0"/>
        <c:ser>
          <c:idx val="0"/>
          <c:order val="0"/>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'AWP-2009 (Rev-01)'!$B$149:$B$153</c:f>
              <c:strCache/>
            </c:strRef>
          </c:cat>
          <c:val>
            <c:numRef>
              <c:f>'AWP-2009 (Rev-01)'!$Q$149:$Q$153</c:f>
              <c:numCache/>
            </c:numRef>
          </c:val>
        </c:ser>
        <c:ser>
          <c:idx val="1"/>
          <c:order val="1"/>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'AWP-2009 (Rev-01)'!$B$149:$B$153</c:f>
              <c:strCache/>
            </c:strRef>
          </c:cat>
          <c:val>
            <c:numRef>
              <c:f>'AWP-2009 (Rev-01)'!$R$149:$R$153</c:f>
              <c:numCache/>
            </c:numRef>
          </c:val>
        </c:ser>
        <c:axId val="38681024"/>
        <c:axId val="12584897"/>
      </c:barChart>
      <c:catAx>
        <c:axId val="38681024"/>
        <c:scaling>
          <c:orientation val="minMax"/>
        </c:scaling>
        <c:axPos val="b"/>
        <c:delete val="0"/>
        <c:numFmt formatCode="General" sourceLinked="1"/>
        <c:majorTickMark val="out"/>
        <c:minorTickMark val="none"/>
        <c:tickLblPos val="nextTo"/>
        <c:spPr>
          <a:ln w="3175">
            <a:solidFill>
              <a:srgbClr val="808080"/>
            </a:solidFill>
          </a:ln>
        </c:spPr>
        <c:crossAx val="12584897"/>
        <c:crosses val="autoZero"/>
        <c:auto val="1"/>
        <c:lblOffset val="100"/>
        <c:tickLblSkip val="1"/>
        <c:noMultiLvlLbl val="0"/>
      </c:catAx>
      <c:valAx>
        <c:axId val="12584897"/>
        <c:scaling>
          <c:orientation val="minMax"/>
          <c:max val="365"/>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a:t>
                </a:r>
              </a:p>
            </c:rich>
          </c:tx>
          <c:layout>
            <c:manualLayout>
              <c:xMode val="factor"/>
              <c:yMode val="factor"/>
              <c:x val="0.00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81024"/>
        <c:crossesAt val="1"/>
        <c:crossBetween val="between"/>
        <c:dispUnits/>
      </c:valAx>
      <c:spPr>
        <a:solidFill>
          <a:srgbClr val="DBEEF4"/>
        </a:solidFill>
        <a:ln w="3175">
          <a:noFill/>
        </a:ln>
      </c:spPr>
    </c:plotArea>
    <c:plotVisOnly val="1"/>
    <c:dispBlanksAs val="gap"/>
    <c:showDLblsOverMax val="0"/>
  </c:chart>
  <c:spPr>
    <a:solidFill>
      <a:srgbClr val="FFFFFF"/>
    </a:solidFill>
    <a:ln w="254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Regional Technical Experts Strength - States' Share (2009)</a:t>
            </a:r>
          </a:p>
        </c:rich>
      </c:tx>
      <c:layout>
        <c:manualLayout>
          <c:xMode val="factor"/>
          <c:yMode val="factor"/>
          <c:x val="-0.00475"/>
          <c:y val="-0.03075"/>
        </c:manualLayout>
      </c:layout>
      <c:spPr>
        <a:noFill/>
        <a:ln w="3175">
          <a:noFill/>
        </a:ln>
      </c:spPr>
    </c:title>
    <c:view3D>
      <c:rotX val="30"/>
      <c:hPercent val="100"/>
      <c:rotY val="0"/>
      <c:depthPercent val="100"/>
      <c:rAngAx val="1"/>
    </c:view3D>
    <c:plotArea>
      <c:layout>
        <c:manualLayout>
          <c:xMode val="edge"/>
          <c:yMode val="edge"/>
          <c:x val="0.073"/>
          <c:y val="0.09275"/>
          <c:w val="0.85575"/>
          <c:h val="0.91575"/>
        </c:manualLayout>
      </c:layout>
      <c:pie3D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'AWP-2009 (Rev-01)'!$C$88:$O$88</c:f>
              <c:strCache/>
            </c:strRef>
          </c:cat>
          <c:val>
            <c:numRef>
              <c:f>'AWP-2009 (Rev-01)'!$C$154:$O$154</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Regional Technical Experts Strength - States' Share (2009)</a:t>
            </a:r>
          </a:p>
        </c:rich>
      </c:tx>
      <c:layout>
        <c:manualLayout>
          <c:xMode val="factor"/>
          <c:yMode val="factor"/>
          <c:x val="-0.0265"/>
          <c:y val="-0.03075"/>
        </c:manualLayout>
      </c:layout>
      <c:spPr>
        <a:noFill/>
        <a:ln w="3175">
          <a:noFill/>
        </a:ln>
      </c:spPr>
    </c:title>
    <c:view3D>
      <c:rotX val="30"/>
      <c:hPercent val="100"/>
      <c:rotY val="0"/>
      <c:depthPercent val="100"/>
      <c:rAngAx val="1"/>
    </c:view3D>
    <c:plotArea>
      <c:layout>
        <c:manualLayout>
          <c:xMode val="edge"/>
          <c:yMode val="edge"/>
          <c:x val="0.01275"/>
          <c:y val="0.09275"/>
          <c:w val="0.85525"/>
          <c:h val="0.91575"/>
        </c:manualLayout>
      </c:layout>
      <c:pie3D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'AWP-2009 (Rev-03) (21.07.09)'!$C$91:$O$91</c:f>
              <c:strCache/>
            </c:strRef>
          </c:cat>
          <c:val>
            <c:numRef>
              <c:f>'AWP-2009 (Rev-03) (21.07.09)'!$C$157:$O$157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sng" baseline="0">
                <a:solidFill>
                  <a:srgbClr val="FF0000"/>
                </a:solidFill>
                <a:latin typeface="Calibri"/>
                <a:ea typeface="Calibri"/>
                <a:cs typeface="Calibri"/>
              </a:rPr>
              <a:t>TIME SPENT BY REGIONAL EXPERTS
</a:t>
            </a:r>
            <a:r>
              <a:rPr lang="en-US" cap="none" sz="2000" b="1" i="0" u="sng" baseline="0">
                <a:solidFill>
                  <a:srgbClr val="FF0000"/>
                </a:solidFill>
                <a:latin typeface="Calibri"/>
                <a:ea typeface="Calibri"/>
                <a:cs typeface="Calibri"/>
              </a:rPr>
              <a:t>2009</a:t>
            </a:r>
          </a:p>
        </c:rich>
      </c:tx>
      <c:layout>
        <c:manualLayout>
          <c:xMode val="factor"/>
          <c:yMode val="factor"/>
          <c:x val="0.05175"/>
          <c:y val="0.0255"/>
        </c:manualLayout>
      </c:layout>
      <c:spPr>
        <a:noFill/>
        <a:ln w="3175">
          <a:noFill/>
        </a:ln>
      </c:spPr>
    </c:title>
    <c:plotArea>
      <c:layout>
        <c:manualLayout>
          <c:xMode val="edge"/>
          <c:yMode val="edge"/>
          <c:x val="0.07375"/>
          <c:y val="0.19125"/>
          <c:w val="0.9115"/>
          <c:h val="0.66775"/>
        </c:manualLayout>
      </c:layout>
      <c:barChart>
        <c:barDir val="col"/>
        <c:grouping val="clustered"/>
        <c:varyColors val="0"/>
        <c:ser>
          <c:idx val="0"/>
          <c:order val="0"/>
          <c:tx>
            <c:strRef>
              <c:f>'AWP-2009 (Rev-03) (21.07.09)'!$B$152</c:f>
              <c:strCache>
                <c:ptCount val="1"/>
                <c:pt idx="0">
                  <c:v>RATSE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'AWP-2009 (Rev-03) (21.07.09)'!$C$91:$Q$91</c:f>
              <c:strCache/>
            </c:strRef>
          </c:cat>
          <c:val>
            <c:numRef>
              <c:f>'AWP-2009 (Rev-03) (21.07.09)'!$C$152:$Q$152</c:f>
              <c:numCache/>
            </c:numRef>
          </c:val>
        </c:ser>
        <c:ser>
          <c:idx val="1"/>
          <c:order val="1"/>
          <c:tx>
            <c:strRef>
              <c:f>'AWP-2009 (Rev-03) (21.07.09)'!$B$153</c:f>
              <c:strCache>
                <c:ptCount val="1"/>
                <c:pt idx="0">
                  <c:v>RAwE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'AWP-2009 (Rev-03) (21.07.09)'!$C$91:$Q$91</c:f>
              <c:strCache/>
            </c:strRef>
          </c:cat>
          <c:val>
            <c:numRef>
              <c:f>'AWP-2009 (Rev-03) (21.07.09)'!$C$153:$Q$153</c:f>
              <c:numCache/>
            </c:numRef>
          </c:val>
        </c:ser>
        <c:ser>
          <c:idx val="2"/>
          <c:order val="2"/>
          <c:tx>
            <c:strRef>
              <c:f>'AWP-2009 (Rev-03) (21.07.09)'!$B$154</c:f>
              <c:strCache>
                <c:ptCount val="1"/>
                <c:pt idx="0">
                  <c:v>RACSE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'AWP-2009 (Rev-03) (21.07.09)'!$C$91:$Q$91</c:f>
              <c:strCache/>
            </c:strRef>
          </c:cat>
          <c:val>
            <c:numRef>
              <c:f>'AWP-2009 (Rev-03) (21.07.09)'!$C$154:$Q$154</c:f>
              <c:numCache/>
            </c:numRef>
          </c:val>
        </c:ser>
        <c:ser>
          <c:idx val="3"/>
          <c:order val="3"/>
          <c:tx>
            <c:strRef>
              <c:f>'AWP-2009 (Rev-03) (21.07.09)'!$B$155</c:f>
              <c:strCache>
                <c:ptCount val="1"/>
                <c:pt idx="0">
                  <c:v>RFOE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'AWP-2009 (Rev-03) (21.07.09)'!$C$91:$Q$91</c:f>
              <c:strCache/>
            </c:strRef>
          </c:cat>
          <c:val>
            <c:numRef>
              <c:f>'AWP-2009 (Rev-03) (21.07.09)'!$C$155:$Q$155</c:f>
              <c:numCache/>
            </c:numRef>
          </c:val>
        </c:ser>
        <c:axId val="46155210"/>
        <c:axId val="12743707"/>
      </c:barChart>
      <c:catAx>
        <c:axId val="461552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2743707"/>
        <c:crosses val="autoZero"/>
        <c:auto val="1"/>
        <c:lblOffset val="100"/>
        <c:tickLblSkip val="1"/>
        <c:noMultiLvlLbl val="0"/>
      </c:catAx>
      <c:valAx>
        <c:axId val="127437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a:t>
                </a:r>
              </a:p>
            </c:rich>
          </c:tx>
          <c:layout>
            <c:manualLayout>
              <c:xMode val="factor"/>
              <c:yMode val="factor"/>
              <c:x val="-0.00175"/>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defRPr>
            </a:pPr>
          </a:p>
        </c:txPr>
        <c:crossAx val="46155210"/>
        <c:crossesAt val="1"/>
        <c:crossBetween val="between"/>
        <c:dispUnits/>
      </c:valAx>
      <c:spPr>
        <a:solidFill>
          <a:srgbClr val="DCE6F2"/>
        </a:solidFill>
        <a:ln w="3175">
          <a:noFill/>
        </a:ln>
      </c:spPr>
    </c:plotArea>
    <c:legend>
      <c:legendPos val="b"/>
      <c:layout>
        <c:manualLayout>
          <c:xMode val="edge"/>
          <c:yMode val="edge"/>
          <c:x val="0.076"/>
          <c:y val="0.904"/>
          <c:w val="0.90975"/>
          <c:h val="0.0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FF0000"/>
                </a:solidFill>
                <a:latin typeface="Calibri"/>
                <a:ea typeface="Calibri"/>
                <a:cs typeface="Calibri"/>
              </a:rPr>
              <a:t>TOTAL DAYS OF DUTY OF REGIONAL EXPERTS
</a:t>
            </a:r>
            <a:r>
              <a:rPr lang="en-US" cap="none" sz="1200" b="1" i="0" u="sng" baseline="0">
                <a:solidFill>
                  <a:srgbClr val="FF0000"/>
                </a:solidFill>
                <a:latin typeface="Calibri"/>
                <a:ea typeface="Calibri"/>
                <a:cs typeface="Calibri"/>
              </a:rPr>
              <a:t>2009</a:t>
            </a:r>
          </a:p>
        </c:rich>
      </c:tx>
      <c:layout>
        <c:manualLayout>
          <c:xMode val="factor"/>
          <c:yMode val="factor"/>
          <c:x val="-0.1705"/>
          <c:y val="0.027"/>
        </c:manualLayout>
      </c:layout>
      <c:spPr>
        <a:noFill/>
        <a:ln w="3175">
          <a:noFill/>
        </a:ln>
      </c:spPr>
    </c:title>
    <c:plotArea>
      <c:layout>
        <c:manualLayout>
          <c:xMode val="edge"/>
          <c:yMode val="edge"/>
          <c:x val="0.07425"/>
          <c:y val="0.1615"/>
          <c:w val="0.914"/>
          <c:h val="0.71475"/>
        </c:manualLayout>
      </c:layout>
      <c:barChart>
        <c:barDir val="col"/>
        <c:grouping val="clustered"/>
        <c:varyColors val="0"/>
        <c:ser>
          <c:idx val="0"/>
          <c:order val="0"/>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'AWP-2009 (Rev-03) (21.07.09)'!$B$152:$B$156</c:f>
              <c:strCache/>
            </c:strRef>
          </c:cat>
          <c:val>
            <c:numRef>
              <c:f>'AWP-2009 (Rev-03) (21.07.09)'!$R$152:$R$156</c:f>
              <c:numCache/>
            </c:numRef>
          </c:val>
        </c:ser>
        <c:ser>
          <c:idx val="1"/>
          <c:order val="1"/>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'AWP-2009 (Rev-03) (21.07.09)'!$B$152:$B$156</c:f>
              <c:strCache/>
            </c:strRef>
          </c:cat>
          <c:val>
            <c:numRef>
              <c:f>'AWP-2009 (Rev-03) (21.07.09)'!$S$152:$S$156</c:f>
              <c:numCache/>
            </c:numRef>
          </c:val>
        </c:ser>
        <c:axId val="47584500"/>
        <c:axId val="25607317"/>
      </c:barChart>
      <c:catAx>
        <c:axId val="47584500"/>
        <c:scaling>
          <c:orientation val="minMax"/>
        </c:scaling>
        <c:axPos val="b"/>
        <c:delete val="0"/>
        <c:numFmt formatCode="General" sourceLinked="1"/>
        <c:majorTickMark val="out"/>
        <c:minorTickMark val="none"/>
        <c:tickLblPos val="nextTo"/>
        <c:spPr>
          <a:ln w="3175">
            <a:solidFill>
              <a:srgbClr val="808080"/>
            </a:solidFill>
          </a:ln>
        </c:spPr>
        <c:crossAx val="25607317"/>
        <c:crosses val="autoZero"/>
        <c:auto val="1"/>
        <c:lblOffset val="100"/>
        <c:tickLblSkip val="1"/>
        <c:noMultiLvlLbl val="0"/>
      </c:catAx>
      <c:valAx>
        <c:axId val="25607317"/>
        <c:scaling>
          <c:orientation val="minMax"/>
          <c:max val="365"/>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a:t>
                </a:r>
              </a:p>
            </c:rich>
          </c:tx>
          <c:layout>
            <c:manualLayout>
              <c:xMode val="factor"/>
              <c:yMode val="factor"/>
              <c:x val="0"/>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84500"/>
        <c:crossesAt val="1"/>
        <c:crossBetween val="between"/>
        <c:dispUnits/>
      </c:valAx>
      <c:spPr>
        <a:solidFill>
          <a:srgbClr val="DBEEF4"/>
        </a:solidFill>
        <a:ln w="3175">
          <a:noFill/>
        </a:ln>
      </c:spPr>
    </c:plotArea>
    <c:plotVisOnly val="1"/>
    <c:dispBlanksAs val="gap"/>
    <c:showDLblsOverMax val="0"/>
  </c:chart>
  <c:spPr>
    <a:solidFill>
      <a:srgbClr val="FFFFFF"/>
    </a:solidFill>
    <a:ln w="254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Regional Experts' Technical Assistance to States - 2009</a:t>
            </a:r>
          </a:p>
        </c:rich>
      </c:tx>
      <c:layout>
        <c:manualLayout>
          <c:xMode val="factor"/>
          <c:yMode val="factor"/>
          <c:x val="-0.002"/>
          <c:y val="0.018"/>
        </c:manualLayout>
      </c:layout>
      <c:spPr>
        <a:noFill/>
        <a:ln w="3175">
          <a:noFill/>
        </a:ln>
      </c:spPr>
    </c:title>
    <c:plotArea>
      <c:layout>
        <c:manualLayout>
          <c:xMode val="edge"/>
          <c:yMode val="edge"/>
          <c:x val="0.0635"/>
          <c:y val="0.1475"/>
          <c:w val="0.9135"/>
          <c:h val="0.699"/>
        </c:manualLayout>
      </c:layout>
      <c:barChart>
        <c:barDir val="col"/>
        <c:grouping val="clustered"/>
        <c:varyColors val="0"/>
        <c:ser>
          <c:idx val="0"/>
          <c:order val="0"/>
          <c:tx>
            <c:strRef>
              <c:f>'AWP-2009 (Rev-02) (2)'!$B$175</c:f>
              <c:strCache>
                <c:ptCount val="1"/>
                <c:pt idx="0">
                  <c:v>RATSE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 (2)'!$C$91:$I$91</c:f>
              <c:strCache/>
            </c:strRef>
          </c:cat>
          <c:val>
            <c:numRef>
              <c:f>'AWP-2009 (Rev-02) (2)'!$C$175:$I$175</c:f>
              <c:numCache/>
            </c:numRef>
          </c:val>
        </c:ser>
        <c:ser>
          <c:idx val="1"/>
          <c:order val="1"/>
          <c:tx>
            <c:strRef>
              <c:f>'AWP-2009 (Rev-02) (2)'!$B$176</c:f>
              <c:strCache>
                <c:ptCount val="1"/>
                <c:pt idx="0">
                  <c:v>RAwE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 (2)'!$C$91:$I$91</c:f>
              <c:strCache/>
            </c:strRef>
          </c:cat>
          <c:val>
            <c:numRef>
              <c:f>'AWP-2009 (Rev-02) (2)'!$C$176:$I$176</c:f>
              <c:numCache/>
            </c:numRef>
          </c:val>
        </c:ser>
        <c:ser>
          <c:idx val="2"/>
          <c:order val="2"/>
          <c:tx>
            <c:strRef>
              <c:f>'AWP-2009 (Rev-02) (2)'!$B$177</c:f>
              <c:strCache>
                <c:ptCount val="1"/>
                <c:pt idx="0">
                  <c:v>RACSE</c:v>
                </c:pt>
              </c:strCache>
            </c:strRef>
          </c:tx>
          <c:spPr>
            <a:solidFill>
              <a:srgbClr val="CCC1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 (2)'!$C$91:$I$91</c:f>
              <c:strCache/>
            </c:strRef>
          </c:cat>
          <c:val>
            <c:numRef>
              <c:f>'AWP-2009 (Rev-02) (2)'!$C$177:$I$177</c:f>
              <c:numCache/>
            </c:numRef>
          </c:val>
        </c:ser>
        <c:ser>
          <c:idx val="3"/>
          <c:order val="3"/>
          <c:tx>
            <c:strRef>
              <c:f>'AWP-2009 (Rev-02) (2)'!$B$178</c:f>
              <c:strCache>
                <c:ptCount val="1"/>
                <c:pt idx="0">
                  <c:v>RFOE</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 (2)'!$C$91:$I$91</c:f>
              <c:strCache/>
            </c:strRef>
          </c:cat>
          <c:val>
            <c:numRef>
              <c:f>'AWP-2009 (Rev-02) (2)'!$C$178:$I$178</c:f>
              <c:numCache/>
            </c:numRef>
          </c:val>
        </c:ser>
        <c:ser>
          <c:idx val="4"/>
          <c:order val="4"/>
          <c:tx>
            <c:strRef>
              <c:f>'AWP-2009 (Rev-02) (2)'!$B$179</c:f>
              <c:strCache>
                <c:ptCount val="1"/>
                <c:pt idx="0">
                  <c:v>RPC</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 (2)'!$C$91:$I$91</c:f>
              <c:strCache/>
            </c:strRef>
          </c:cat>
          <c:val>
            <c:numRef>
              <c:f>'AWP-2009 (Rev-02) (2)'!$C$179:$I$179</c:f>
              <c:numCache/>
            </c:numRef>
          </c:val>
        </c:ser>
        <c:axId val="29139262"/>
        <c:axId val="60926767"/>
      </c:barChart>
      <c:catAx>
        <c:axId val="29139262"/>
        <c:scaling>
          <c:orientation val="minMax"/>
        </c:scaling>
        <c:axPos val="b"/>
        <c:delete val="0"/>
        <c:numFmt formatCode="General" sourceLinked="1"/>
        <c:majorTickMark val="out"/>
        <c:minorTickMark val="none"/>
        <c:tickLblPos val="nextTo"/>
        <c:spPr>
          <a:ln w="3175">
            <a:solidFill>
              <a:srgbClr val="808080"/>
            </a:solidFill>
          </a:ln>
        </c:spPr>
        <c:crossAx val="60926767"/>
        <c:crosses val="autoZero"/>
        <c:auto val="1"/>
        <c:lblOffset val="100"/>
        <c:tickLblSkip val="1"/>
        <c:noMultiLvlLbl val="0"/>
      </c:catAx>
      <c:valAx>
        <c:axId val="6092676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days</a:t>
                </a:r>
              </a:p>
            </c:rich>
          </c:tx>
          <c:layout>
            <c:manualLayout>
              <c:xMode val="factor"/>
              <c:yMode val="factor"/>
              <c:x val="-0.000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139262"/>
        <c:crossesAt val="1"/>
        <c:crossBetween val="between"/>
        <c:dispUnits/>
      </c:valAx>
      <c:spPr>
        <a:solidFill>
          <a:srgbClr val="FFFFFF"/>
        </a:solidFill>
        <a:ln w="3175">
          <a:noFill/>
        </a:ln>
      </c:spPr>
    </c:plotArea>
    <c:legend>
      <c:legendPos val="b"/>
      <c:layout>
        <c:manualLayout>
          <c:xMode val="edge"/>
          <c:yMode val="edge"/>
          <c:x val="0.09125"/>
          <c:y val="0.896"/>
          <c:w val="0.8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Days on Duty 2009 - Regional Experts</a:t>
            </a:r>
          </a:p>
        </c:rich>
      </c:tx>
      <c:layout>
        <c:manualLayout>
          <c:xMode val="factor"/>
          <c:yMode val="factor"/>
          <c:x val="-0.002"/>
          <c:y val="0.03225"/>
        </c:manualLayout>
      </c:layout>
      <c:spPr>
        <a:noFill/>
        <a:ln w="3175">
          <a:noFill/>
        </a:ln>
      </c:spPr>
    </c:title>
    <c:plotArea>
      <c:layout>
        <c:manualLayout>
          <c:xMode val="edge"/>
          <c:yMode val="edge"/>
          <c:x val="0.0635"/>
          <c:y val="0.10625"/>
          <c:w val="0.89075"/>
          <c:h val="0.884"/>
        </c:manualLayout>
      </c:layout>
      <c:barChart>
        <c:barDir val="col"/>
        <c:grouping val="clustered"/>
        <c:varyColors val="0"/>
        <c:ser>
          <c:idx val="0"/>
          <c:order val="0"/>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 (2)'!$B$175:$B$179</c:f>
              <c:strCache/>
            </c:strRef>
          </c:cat>
          <c:val>
            <c:numRef>
              <c:f>'AWP-2009 (Rev-02) (2)'!$R$175:$R$179</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 (2)'!$B$175:$B$179</c:f>
              <c:strCache/>
            </c:strRef>
          </c:cat>
          <c:val>
            <c:numRef>
              <c:f>'AWP-2009 (Rev-02) (2)'!$S$175:$S$179</c:f>
              <c:numCache/>
            </c:numRef>
          </c:val>
        </c:ser>
        <c:axId val="11469992"/>
        <c:axId val="36121065"/>
      </c:barChart>
      <c:catAx>
        <c:axId val="11469992"/>
        <c:scaling>
          <c:orientation val="minMax"/>
        </c:scaling>
        <c:axPos val="b"/>
        <c:delete val="0"/>
        <c:numFmt formatCode="General" sourceLinked="1"/>
        <c:majorTickMark val="out"/>
        <c:minorTickMark val="none"/>
        <c:tickLblPos val="nextTo"/>
        <c:spPr>
          <a:ln w="3175">
            <a:solidFill>
              <a:srgbClr val="808080"/>
            </a:solidFill>
          </a:ln>
        </c:spPr>
        <c:crossAx val="36121065"/>
        <c:crossesAt val="0"/>
        <c:auto val="1"/>
        <c:lblOffset val="100"/>
        <c:tickLblSkip val="1"/>
        <c:noMultiLvlLbl val="0"/>
      </c:catAx>
      <c:valAx>
        <c:axId val="36121065"/>
        <c:scaling>
          <c:orientation val="minMax"/>
          <c:max val="36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days on duty</a:t>
                </a:r>
              </a:p>
            </c:rich>
          </c:tx>
          <c:layout>
            <c:manualLayout>
              <c:xMode val="factor"/>
              <c:yMode val="factor"/>
              <c:x val="-0.0005"/>
              <c:y val="0.007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69992"/>
        <c:crossesAt val="1"/>
        <c:crossBetween val="between"/>
        <c:dispUnits/>
        <c:majorUnit val="3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Days spent for meetings - 2009</a:t>
            </a:r>
          </a:p>
        </c:rich>
      </c:tx>
      <c:layout>
        <c:manualLayout>
          <c:xMode val="factor"/>
          <c:yMode val="factor"/>
          <c:x val="-0.01275"/>
          <c:y val="0.04725"/>
        </c:manualLayout>
      </c:layout>
      <c:spPr>
        <a:noFill/>
        <a:ln w="3175">
          <a:noFill/>
        </a:ln>
      </c:spPr>
    </c:title>
    <c:plotArea>
      <c:layout>
        <c:manualLayout>
          <c:xMode val="edge"/>
          <c:yMode val="edge"/>
          <c:x val="0.0635"/>
          <c:y val="0.0325"/>
          <c:w val="0.9135"/>
          <c:h val="0.93125"/>
        </c:manualLayout>
      </c:layout>
      <c:barChart>
        <c:barDir val="col"/>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'AWP-2009 (Rev-02) (2)'!$B$175:$B$179</c:f>
              <c:strCache/>
            </c:strRef>
          </c:cat>
          <c:val>
            <c:numRef>
              <c:f>'AWP-2009 (Rev-02) (2)'!$K$175:$K$179</c:f>
              <c:numCache/>
            </c:numRef>
          </c:val>
        </c:ser>
        <c:axId val="56654130"/>
        <c:axId val="40125123"/>
      </c:barChart>
      <c:catAx>
        <c:axId val="56654130"/>
        <c:scaling>
          <c:orientation val="minMax"/>
        </c:scaling>
        <c:axPos val="b"/>
        <c:delete val="0"/>
        <c:numFmt formatCode="General" sourceLinked="1"/>
        <c:majorTickMark val="out"/>
        <c:minorTickMark val="none"/>
        <c:tickLblPos val="nextTo"/>
        <c:spPr>
          <a:ln w="3175">
            <a:solidFill>
              <a:srgbClr val="808080"/>
            </a:solidFill>
          </a:ln>
        </c:spPr>
        <c:crossAx val="40125123"/>
        <c:crosses val="autoZero"/>
        <c:auto val="1"/>
        <c:lblOffset val="100"/>
        <c:tickLblSkip val="1"/>
        <c:noMultiLvlLbl val="0"/>
      </c:catAx>
      <c:valAx>
        <c:axId val="4012512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days</a:t>
                </a:r>
              </a:p>
            </c:rich>
          </c:tx>
          <c:layout>
            <c:manualLayout>
              <c:xMode val="factor"/>
              <c:yMode val="factor"/>
              <c:x val="-0.0005"/>
              <c:y val="0.00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65413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209550</xdr:colOff>
      <xdr:row>87</xdr:row>
      <xdr:rowOff>171450</xdr:rowOff>
    </xdr:from>
    <xdr:to>
      <xdr:col>38</xdr:col>
      <xdr:colOff>142875</xdr:colOff>
      <xdr:row>102</xdr:row>
      <xdr:rowOff>19050</xdr:rowOff>
    </xdr:to>
    <xdr:graphicFrame>
      <xdr:nvGraphicFramePr>
        <xdr:cNvPr id="1" name="Chart 3"/>
        <xdr:cNvGraphicFramePr/>
      </xdr:nvGraphicFramePr>
      <xdr:xfrm>
        <a:off x="5133975" y="17011650"/>
        <a:ext cx="3876675" cy="2733675"/>
      </xdr:xfrm>
      <a:graphic>
        <a:graphicData uri="http://schemas.openxmlformats.org/drawingml/2006/chart">
          <c:chart xmlns:c="http://schemas.openxmlformats.org/drawingml/2006/chart" r:id="rId1"/>
        </a:graphicData>
      </a:graphic>
    </xdr:graphicFrame>
    <xdr:clientData/>
  </xdr:twoCellAnchor>
  <xdr:twoCellAnchor>
    <xdr:from>
      <xdr:col>20</xdr:col>
      <xdr:colOff>142875</xdr:colOff>
      <xdr:row>109</xdr:row>
      <xdr:rowOff>104775</xdr:rowOff>
    </xdr:from>
    <xdr:to>
      <xdr:col>39</xdr:col>
      <xdr:colOff>38100</xdr:colOff>
      <xdr:row>126</xdr:row>
      <xdr:rowOff>9525</xdr:rowOff>
    </xdr:to>
    <xdr:graphicFrame>
      <xdr:nvGraphicFramePr>
        <xdr:cNvPr id="2" name="Chart 4"/>
        <xdr:cNvGraphicFramePr/>
      </xdr:nvGraphicFramePr>
      <xdr:xfrm>
        <a:off x="5067300" y="21183600"/>
        <a:ext cx="4057650" cy="3171825"/>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163</xdr:row>
      <xdr:rowOff>85725</xdr:rowOff>
    </xdr:from>
    <xdr:to>
      <xdr:col>36</xdr:col>
      <xdr:colOff>104775</xdr:colOff>
      <xdr:row>186</xdr:row>
      <xdr:rowOff>123825</xdr:rowOff>
    </xdr:to>
    <xdr:graphicFrame>
      <xdr:nvGraphicFramePr>
        <xdr:cNvPr id="3" name="Chart 7"/>
        <xdr:cNvGraphicFramePr/>
      </xdr:nvGraphicFramePr>
      <xdr:xfrm>
        <a:off x="409575" y="31556325"/>
        <a:ext cx="8124825" cy="44196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236</xdr:row>
      <xdr:rowOff>47625</xdr:rowOff>
    </xdr:from>
    <xdr:to>
      <xdr:col>38</xdr:col>
      <xdr:colOff>180975</xdr:colOff>
      <xdr:row>259</xdr:row>
      <xdr:rowOff>85725</xdr:rowOff>
    </xdr:to>
    <xdr:graphicFrame>
      <xdr:nvGraphicFramePr>
        <xdr:cNvPr id="1" name="Chart 1"/>
        <xdr:cNvGraphicFramePr/>
      </xdr:nvGraphicFramePr>
      <xdr:xfrm>
        <a:off x="342900" y="45329475"/>
        <a:ext cx="8705850" cy="4419600"/>
      </xdr:xfrm>
      <a:graphic>
        <a:graphicData uri="http://schemas.openxmlformats.org/drawingml/2006/chart">
          <c:chart xmlns:c="http://schemas.openxmlformats.org/drawingml/2006/chart" r:id="rId1"/>
        </a:graphicData>
      </a:graphic>
    </xdr:graphicFrame>
    <xdr:clientData/>
  </xdr:twoCellAnchor>
  <xdr:twoCellAnchor>
    <xdr:from>
      <xdr:col>0</xdr:col>
      <xdr:colOff>266700</xdr:colOff>
      <xdr:row>166</xdr:row>
      <xdr:rowOff>28575</xdr:rowOff>
    </xdr:from>
    <xdr:to>
      <xdr:col>38</xdr:col>
      <xdr:colOff>142875</xdr:colOff>
      <xdr:row>197</xdr:row>
      <xdr:rowOff>161925</xdr:rowOff>
    </xdr:to>
    <xdr:graphicFrame>
      <xdr:nvGraphicFramePr>
        <xdr:cNvPr id="2" name="Chart 2"/>
        <xdr:cNvGraphicFramePr/>
      </xdr:nvGraphicFramePr>
      <xdr:xfrm>
        <a:off x="266700" y="31975425"/>
        <a:ext cx="8743950" cy="6038850"/>
      </xdr:xfrm>
      <a:graphic>
        <a:graphicData uri="http://schemas.openxmlformats.org/drawingml/2006/chart">
          <c:chart xmlns:c="http://schemas.openxmlformats.org/drawingml/2006/chart" r:id="rId2"/>
        </a:graphicData>
      </a:graphic>
    </xdr:graphicFrame>
    <xdr:clientData/>
  </xdr:twoCellAnchor>
  <xdr:twoCellAnchor>
    <xdr:from>
      <xdr:col>0</xdr:col>
      <xdr:colOff>304800</xdr:colOff>
      <xdr:row>201</xdr:row>
      <xdr:rowOff>38100</xdr:rowOff>
    </xdr:from>
    <xdr:to>
      <xdr:col>39</xdr:col>
      <xdr:colOff>19050</xdr:colOff>
      <xdr:row>233</xdr:row>
      <xdr:rowOff>19050</xdr:rowOff>
    </xdr:to>
    <xdr:graphicFrame>
      <xdr:nvGraphicFramePr>
        <xdr:cNvPr id="3" name="Chart 3"/>
        <xdr:cNvGraphicFramePr/>
      </xdr:nvGraphicFramePr>
      <xdr:xfrm>
        <a:off x="304800" y="38652450"/>
        <a:ext cx="8801100" cy="6076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185</xdr:row>
      <xdr:rowOff>76200</xdr:rowOff>
    </xdr:from>
    <xdr:to>
      <xdr:col>14</xdr:col>
      <xdr:colOff>47625</xdr:colOff>
      <xdr:row>199</xdr:row>
      <xdr:rowOff>152400</xdr:rowOff>
    </xdr:to>
    <xdr:graphicFrame>
      <xdr:nvGraphicFramePr>
        <xdr:cNvPr id="1" name="Chart 5"/>
        <xdr:cNvGraphicFramePr/>
      </xdr:nvGraphicFramePr>
      <xdr:xfrm>
        <a:off x="228600" y="37890450"/>
        <a:ext cx="4572000" cy="2743200"/>
      </xdr:xfrm>
      <a:graphic>
        <a:graphicData uri="http://schemas.openxmlformats.org/drawingml/2006/chart">
          <c:chart xmlns:c="http://schemas.openxmlformats.org/drawingml/2006/chart" r:id="rId1"/>
        </a:graphicData>
      </a:graphic>
    </xdr:graphicFrame>
    <xdr:clientData/>
  </xdr:twoCellAnchor>
  <xdr:twoCellAnchor>
    <xdr:from>
      <xdr:col>15</xdr:col>
      <xdr:colOff>219075</xdr:colOff>
      <xdr:row>185</xdr:row>
      <xdr:rowOff>104775</xdr:rowOff>
    </xdr:from>
    <xdr:to>
      <xdr:col>34</xdr:col>
      <xdr:colOff>161925</xdr:colOff>
      <xdr:row>199</xdr:row>
      <xdr:rowOff>180975</xdr:rowOff>
    </xdr:to>
    <xdr:graphicFrame>
      <xdr:nvGraphicFramePr>
        <xdr:cNvPr id="2" name="Chart 6"/>
        <xdr:cNvGraphicFramePr/>
      </xdr:nvGraphicFramePr>
      <xdr:xfrm>
        <a:off x="5286375" y="37919025"/>
        <a:ext cx="4572000" cy="2743200"/>
      </xdr:xfrm>
      <a:graphic>
        <a:graphicData uri="http://schemas.openxmlformats.org/drawingml/2006/chart">
          <c:chart xmlns:c="http://schemas.openxmlformats.org/drawingml/2006/chart" r:id="rId2"/>
        </a:graphicData>
      </a:graphic>
    </xdr:graphicFrame>
    <xdr:clientData/>
  </xdr:twoCellAnchor>
  <xdr:twoCellAnchor>
    <xdr:from>
      <xdr:col>23</xdr:col>
      <xdr:colOff>9525</xdr:colOff>
      <xdr:row>168</xdr:row>
      <xdr:rowOff>47625</xdr:rowOff>
    </xdr:from>
    <xdr:to>
      <xdr:col>41</xdr:col>
      <xdr:colOff>638175</xdr:colOff>
      <xdr:row>182</xdr:row>
      <xdr:rowOff>57150</xdr:rowOff>
    </xdr:to>
    <xdr:graphicFrame>
      <xdr:nvGraphicFramePr>
        <xdr:cNvPr id="3" name="Chart 8"/>
        <xdr:cNvGraphicFramePr/>
      </xdr:nvGraphicFramePr>
      <xdr:xfrm>
        <a:off x="7296150" y="34385250"/>
        <a:ext cx="4572000" cy="29146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195</xdr:row>
      <xdr:rowOff>0</xdr:rowOff>
    </xdr:from>
    <xdr:to>
      <xdr:col>36</xdr:col>
      <xdr:colOff>133350</xdr:colOff>
      <xdr:row>218</xdr:row>
      <xdr:rowOff>38100</xdr:rowOff>
    </xdr:to>
    <xdr:graphicFrame>
      <xdr:nvGraphicFramePr>
        <xdr:cNvPr id="1" name="Chart 3"/>
        <xdr:cNvGraphicFramePr/>
      </xdr:nvGraphicFramePr>
      <xdr:xfrm>
        <a:off x="438150" y="37471350"/>
        <a:ext cx="8124825" cy="44196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159</xdr:row>
      <xdr:rowOff>0</xdr:rowOff>
    </xdr:from>
    <xdr:to>
      <xdr:col>16</xdr:col>
      <xdr:colOff>180975</xdr:colOff>
      <xdr:row>173</xdr:row>
      <xdr:rowOff>66675</xdr:rowOff>
    </xdr:to>
    <xdr:graphicFrame>
      <xdr:nvGraphicFramePr>
        <xdr:cNvPr id="2" name="Chart 4"/>
        <xdr:cNvGraphicFramePr/>
      </xdr:nvGraphicFramePr>
      <xdr:xfrm>
        <a:off x="352425" y="30613350"/>
        <a:ext cx="3876675" cy="27336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176</xdr:row>
      <xdr:rowOff>0</xdr:rowOff>
    </xdr:from>
    <xdr:to>
      <xdr:col>17</xdr:col>
      <xdr:colOff>142875</xdr:colOff>
      <xdr:row>192</xdr:row>
      <xdr:rowOff>123825</xdr:rowOff>
    </xdr:to>
    <xdr:graphicFrame>
      <xdr:nvGraphicFramePr>
        <xdr:cNvPr id="3" name="Chart 6"/>
        <xdr:cNvGraphicFramePr/>
      </xdr:nvGraphicFramePr>
      <xdr:xfrm>
        <a:off x="352425" y="33851850"/>
        <a:ext cx="4057650" cy="3171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vmlDrawing" Target="../drawings/vmlDrawing7.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vmlDrawing" Target="../drawings/vmlDrawing9.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M88"/>
  <sheetViews>
    <sheetView zoomScalePageLayoutView="0" workbookViewId="0" topLeftCell="A1">
      <pane ySplit="1" topLeftCell="A53" activePane="bottomLeft" state="frozen"/>
      <selection pane="topLeft" activeCell="A1" sqref="A1"/>
      <selection pane="bottomLeft" activeCell="C8" sqref="C8:N11"/>
    </sheetView>
  </sheetViews>
  <sheetFormatPr defaultColWidth="9.140625" defaultRowHeight="15"/>
  <cols>
    <col min="1" max="2" width="9.421875" style="1" customWidth="1"/>
    <col min="3" max="33" width="3.28125" style="1" customWidth="1"/>
    <col min="34" max="39" width="3.28125" style="0" customWidth="1"/>
  </cols>
  <sheetData>
    <row r="1" spans="1:39" s="64" customFormat="1" ht="20.25">
      <c r="A1" s="58"/>
      <c r="B1" s="59"/>
      <c r="C1" s="60" t="s">
        <v>12</v>
      </c>
      <c r="D1" s="61" t="s">
        <v>13</v>
      </c>
      <c r="E1" s="61" t="s">
        <v>14</v>
      </c>
      <c r="F1" s="61" t="s">
        <v>15</v>
      </c>
      <c r="G1" s="61" t="s">
        <v>16</v>
      </c>
      <c r="H1" s="61" t="s">
        <v>17</v>
      </c>
      <c r="I1" s="61" t="s">
        <v>18</v>
      </c>
      <c r="J1" s="60" t="s">
        <v>12</v>
      </c>
      <c r="K1" s="61" t="s">
        <v>13</v>
      </c>
      <c r="L1" s="61" t="s">
        <v>14</v>
      </c>
      <c r="M1" s="61" t="s">
        <v>15</v>
      </c>
      <c r="N1" s="61" t="s">
        <v>16</v>
      </c>
      <c r="O1" s="61" t="s">
        <v>17</v>
      </c>
      <c r="P1" s="61" t="s">
        <v>18</v>
      </c>
      <c r="Q1" s="60" t="s">
        <v>12</v>
      </c>
      <c r="R1" s="61" t="s">
        <v>13</v>
      </c>
      <c r="S1" s="61" t="s">
        <v>14</v>
      </c>
      <c r="T1" s="61" t="s">
        <v>15</v>
      </c>
      <c r="U1" s="61" t="s">
        <v>16</v>
      </c>
      <c r="V1" s="61" t="s">
        <v>17</v>
      </c>
      <c r="W1" s="61" t="s">
        <v>18</v>
      </c>
      <c r="X1" s="60" t="s">
        <v>12</v>
      </c>
      <c r="Y1" s="61" t="s">
        <v>13</v>
      </c>
      <c r="Z1" s="61" t="s">
        <v>14</v>
      </c>
      <c r="AA1" s="61" t="s">
        <v>15</v>
      </c>
      <c r="AB1" s="61" t="s">
        <v>16</v>
      </c>
      <c r="AC1" s="61" t="s">
        <v>17</v>
      </c>
      <c r="AD1" s="61" t="s">
        <v>18</v>
      </c>
      <c r="AE1" s="60" t="s">
        <v>12</v>
      </c>
      <c r="AF1" s="61" t="s">
        <v>13</v>
      </c>
      <c r="AG1" s="61" t="s">
        <v>14</v>
      </c>
      <c r="AH1" s="61" t="s">
        <v>15</v>
      </c>
      <c r="AI1" s="61" t="s">
        <v>16</v>
      </c>
      <c r="AJ1" s="61" t="s">
        <v>17</v>
      </c>
      <c r="AK1" s="61" t="s">
        <v>18</v>
      </c>
      <c r="AL1" s="62" t="s">
        <v>12</v>
      </c>
      <c r="AM1" s="63" t="s">
        <v>18</v>
      </c>
    </row>
    <row r="2" spans="1:39" ht="15.75" thickBot="1">
      <c r="A2" s="723" t="s">
        <v>0</v>
      </c>
      <c r="B2" s="14"/>
      <c r="C2" s="6"/>
      <c r="D2" s="6"/>
      <c r="E2" s="6"/>
      <c r="F2" s="6"/>
      <c r="G2" s="13">
        <v>1</v>
      </c>
      <c r="H2" s="13">
        <v>2</v>
      </c>
      <c r="I2" s="13">
        <v>3</v>
      </c>
      <c r="J2" s="17">
        <v>4</v>
      </c>
      <c r="K2" s="18">
        <v>5</v>
      </c>
      <c r="L2" s="18">
        <v>6</v>
      </c>
      <c r="M2" s="18">
        <v>7</v>
      </c>
      <c r="N2" s="18">
        <v>8</v>
      </c>
      <c r="O2" s="18">
        <v>9</v>
      </c>
      <c r="P2" s="18">
        <v>10</v>
      </c>
      <c r="Q2" s="17">
        <v>11</v>
      </c>
      <c r="R2" s="18">
        <v>12</v>
      </c>
      <c r="S2" s="18">
        <v>13</v>
      </c>
      <c r="T2" s="74">
        <v>14</v>
      </c>
      <c r="U2" s="18">
        <v>15</v>
      </c>
      <c r="V2" s="18">
        <v>16</v>
      </c>
      <c r="W2" s="18">
        <v>17</v>
      </c>
      <c r="X2" s="17">
        <v>18</v>
      </c>
      <c r="Y2" s="18">
        <v>19</v>
      </c>
      <c r="Z2" s="18">
        <v>20</v>
      </c>
      <c r="AA2" s="18">
        <v>21</v>
      </c>
      <c r="AB2" s="18">
        <v>22</v>
      </c>
      <c r="AC2" s="18">
        <v>23</v>
      </c>
      <c r="AD2" s="13">
        <v>24</v>
      </c>
      <c r="AE2" s="17">
        <v>25</v>
      </c>
      <c r="AF2" s="18">
        <v>26</v>
      </c>
      <c r="AG2" s="18">
        <v>27</v>
      </c>
      <c r="AH2" s="18">
        <v>28</v>
      </c>
      <c r="AI2" s="18">
        <v>29</v>
      </c>
      <c r="AJ2" s="18">
        <v>30</v>
      </c>
      <c r="AK2" s="18">
        <v>31</v>
      </c>
      <c r="AL2" s="6"/>
      <c r="AM2" s="34"/>
    </row>
    <row r="3" spans="1:39" ht="15.75" thickBot="1">
      <c r="A3" s="724"/>
      <c r="B3" s="65" t="s">
        <v>19</v>
      </c>
      <c r="C3" s="6"/>
      <c r="D3" s="6"/>
      <c r="E3" s="6"/>
      <c r="F3" s="6"/>
      <c r="G3" s="2"/>
      <c r="H3" s="2"/>
      <c r="I3" s="16"/>
      <c r="J3" s="705" t="s">
        <v>25</v>
      </c>
      <c r="K3" s="706"/>
      <c r="L3" s="706"/>
      <c r="M3" s="706"/>
      <c r="N3" s="706"/>
      <c r="O3" s="706"/>
      <c r="P3" s="706"/>
      <c r="Q3" s="706"/>
      <c r="R3" s="706"/>
      <c r="S3" s="706"/>
      <c r="T3" s="706"/>
      <c r="U3" s="706"/>
      <c r="V3" s="706"/>
      <c r="W3" s="706"/>
      <c r="X3" s="706"/>
      <c r="Y3" s="706"/>
      <c r="Z3" s="706"/>
      <c r="AA3" s="706"/>
      <c r="AB3" s="706"/>
      <c r="AC3" s="707"/>
      <c r="AD3" s="23"/>
      <c r="AE3" s="705" t="s">
        <v>23</v>
      </c>
      <c r="AF3" s="706"/>
      <c r="AG3" s="706"/>
      <c r="AH3" s="706"/>
      <c r="AI3" s="706"/>
      <c r="AJ3" s="706"/>
      <c r="AK3" s="707"/>
      <c r="AL3" s="24"/>
      <c r="AM3" s="34"/>
    </row>
    <row r="4" spans="1:39" ht="15.75" thickBot="1">
      <c r="A4" s="724"/>
      <c r="B4" s="67" t="s">
        <v>21</v>
      </c>
      <c r="C4" s="6"/>
      <c r="D4" s="6"/>
      <c r="E4" s="6"/>
      <c r="F4" s="6"/>
      <c r="G4" s="2"/>
      <c r="H4" s="2"/>
      <c r="I4" s="16"/>
      <c r="J4" s="708" t="s">
        <v>26</v>
      </c>
      <c r="K4" s="709"/>
      <c r="L4" s="709"/>
      <c r="M4" s="709"/>
      <c r="N4" s="709"/>
      <c r="O4" s="709"/>
      <c r="P4" s="709"/>
      <c r="Q4" s="709"/>
      <c r="R4" s="709"/>
      <c r="S4" s="709"/>
      <c r="T4" s="709"/>
      <c r="U4" s="709"/>
      <c r="V4" s="709"/>
      <c r="W4" s="709"/>
      <c r="X4" s="709"/>
      <c r="Y4" s="709"/>
      <c r="Z4" s="709"/>
      <c r="AA4" s="709"/>
      <c r="AB4" s="709"/>
      <c r="AC4" s="710"/>
      <c r="AD4" s="23"/>
      <c r="AE4" s="708" t="s">
        <v>23</v>
      </c>
      <c r="AF4" s="709"/>
      <c r="AG4" s="709"/>
      <c r="AH4" s="709"/>
      <c r="AI4" s="709"/>
      <c r="AJ4" s="709"/>
      <c r="AK4" s="710"/>
      <c r="AL4" s="24"/>
      <c r="AM4" s="34"/>
    </row>
    <row r="5" spans="1:39" ht="15.75" thickBot="1">
      <c r="A5" s="724"/>
      <c r="B5" s="69" t="s">
        <v>22</v>
      </c>
      <c r="C5" s="6"/>
      <c r="D5" s="6"/>
      <c r="E5" s="6"/>
      <c r="F5" s="6"/>
      <c r="G5" s="2"/>
      <c r="H5" s="2"/>
      <c r="I5" s="16"/>
      <c r="J5" s="711" t="s">
        <v>25</v>
      </c>
      <c r="K5" s="712"/>
      <c r="L5" s="712"/>
      <c r="M5" s="712"/>
      <c r="N5" s="712"/>
      <c r="O5" s="712"/>
      <c r="P5" s="712"/>
      <c r="Q5" s="712"/>
      <c r="R5" s="712"/>
      <c r="S5" s="712"/>
      <c r="T5" s="712"/>
      <c r="U5" s="712"/>
      <c r="V5" s="712"/>
      <c r="W5" s="712"/>
      <c r="X5" s="712"/>
      <c r="Y5" s="712"/>
      <c r="Z5" s="712"/>
      <c r="AA5" s="712"/>
      <c r="AB5" s="712"/>
      <c r="AC5" s="713"/>
      <c r="AD5" s="23"/>
      <c r="AE5" s="711" t="s">
        <v>23</v>
      </c>
      <c r="AF5" s="712"/>
      <c r="AG5" s="712"/>
      <c r="AH5" s="712"/>
      <c r="AI5" s="712"/>
      <c r="AJ5" s="712"/>
      <c r="AK5" s="713"/>
      <c r="AL5" s="24"/>
      <c r="AM5" s="34"/>
    </row>
    <row r="6" spans="1:39" ht="15.75" thickBot="1">
      <c r="A6" s="725"/>
      <c r="B6" s="71" t="s">
        <v>20</v>
      </c>
      <c r="C6" s="3"/>
      <c r="D6" s="3"/>
      <c r="E6" s="3"/>
      <c r="F6" s="3"/>
      <c r="G6" s="2"/>
      <c r="H6" s="2"/>
      <c r="I6" s="16"/>
      <c r="J6" s="714" t="s">
        <v>26</v>
      </c>
      <c r="K6" s="715"/>
      <c r="L6" s="715"/>
      <c r="M6" s="715"/>
      <c r="N6" s="715"/>
      <c r="O6" s="715"/>
      <c r="P6" s="715"/>
      <c r="Q6" s="715"/>
      <c r="R6" s="715"/>
      <c r="S6" s="715"/>
      <c r="T6" s="715"/>
      <c r="U6" s="715"/>
      <c r="V6" s="715"/>
      <c r="W6" s="715"/>
      <c r="X6" s="715"/>
      <c r="Y6" s="715"/>
      <c r="Z6" s="715"/>
      <c r="AA6" s="715"/>
      <c r="AB6" s="715"/>
      <c r="AC6" s="716"/>
      <c r="AD6" s="23"/>
      <c r="AE6" s="714" t="s">
        <v>23</v>
      </c>
      <c r="AF6" s="715"/>
      <c r="AG6" s="715"/>
      <c r="AH6" s="715"/>
      <c r="AI6" s="715"/>
      <c r="AJ6" s="715"/>
      <c r="AK6" s="716"/>
      <c r="AL6" s="24"/>
      <c r="AM6" s="34"/>
    </row>
    <row r="7" spans="1:39" ht="15.75" thickBot="1">
      <c r="A7" s="723" t="s">
        <v>1</v>
      </c>
      <c r="B7" s="14"/>
      <c r="C7" s="17">
        <v>1</v>
      </c>
      <c r="D7" s="18">
        <v>2</v>
      </c>
      <c r="E7" s="18">
        <v>3</v>
      </c>
      <c r="F7" s="74">
        <v>4</v>
      </c>
      <c r="G7" s="18">
        <v>5</v>
      </c>
      <c r="H7" s="18">
        <v>6</v>
      </c>
      <c r="I7" s="18">
        <v>7</v>
      </c>
      <c r="J7" s="25">
        <v>8</v>
      </c>
      <c r="K7" s="26">
        <v>9</v>
      </c>
      <c r="L7" s="26">
        <v>10</v>
      </c>
      <c r="M7" s="26">
        <v>11</v>
      </c>
      <c r="N7" s="26">
        <v>12</v>
      </c>
      <c r="O7" s="22">
        <v>13</v>
      </c>
      <c r="P7" s="22">
        <v>14</v>
      </c>
      <c r="Q7" s="21">
        <v>15</v>
      </c>
      <c r="R7" s="22">
        <v>16</v>
      </c>
      <c r="S7" s="22">
        <v>17</v>
      </c>
      <c r="T7" s="22">
        <v>18</v>
      </c>
      <c r="U7" s="22">
        <v>19</v>
      </c>
      <c r="V7" s="22">
        <v>20</v>
      </c>
      <c r="W7" s="22">
        <v>21</v>
      </c>
      <c r="X7" s="21">
        <v>22</v>
      </c>
      <c r="Y7" s="22">
        <v>23</v>
      </c>
      <c r="Z7" s="22">
        <v>24</v>
      </c>
      <c r="AA7" s="22">
        <v>25</v>
      </c>
      <c r="AB7" s="22">
        <v>26</v>
      </c>
      <c r="AC7" s="22">
        <v>27</v>
      </c>
      <c r="AD7" s="13">
        <v>28</v>
      </c>
      <c r="AE7" s="20"/>
      <c r="AF7" s="20"/>
      <c r="AG7" s="20"/>
      <c r="AH7" s="35"/>
      <c r="AI7" s="35"/>
      <c r="AJ7" s="35"/>
      <c r="AK7" s="35"/>
      <c r="AL7" s="6"/>
      <c r="AM7" s="34"/>
    </row>
    <row r="8" spans="1:39" ht="15.75" thickBot="1">
      <c r="A8" s="724"/>
      <c r="B8" s="66" t="s">
        <v>19</v>
      </c>
      <c r="C8" s="705" t="s">
        <v>24</v>
      </c>
      <c r="D8" s="706"/>
      <c r="E8" s="706"/>
      <c r="F8" s="706"/>
      <c r="G8" s="706"/>
      <c r="H8" s="706"/>
      <c r="I8" s="706"/>
      <c r="J8" s="706"/>
      <c r="K8" s="706"/>
      <c r="L8" s="706"/>
      <c r="M8" s="706"/>
      <c r="N8" s="707"/>
      <c r="O8" s="57"/>
      <c r="P8" s="2"/>
      <c r="Q8" s="2"/>
      <c r="R8" s="2"/>
      <c r="S8" s="2"/>
      <c r="T8" s="2"/>
      <c r="U8" s="2"/>
      <c r="V8" s="2"/>
      <c r="W8" s="2"/>
      <c r="X8" s="2"/>
      <c r="Y8" s="2"/>
      <c r="Z8" s="2"/>
      <c r="AA8" s="2"/>
      <c r="AB8" s="2"/>
      <c r="AC8" s="2"/>
      <c r="AD8" s="2"/>
      <c r="AE8" s="3"/>
      <c r="AF8" s="3"/>
      <c r="AG8" s="3"/>
      <c r="AH8" s="3"/>
      <c r="AI8" s="3"/>
      <c r="AJ8" s="3"/>
      <c r="AK8" s="3"/>
      <c r="AL8" s="6"/>
      <c r="AM8" s="34"/>
    </row>
    <row r="9" spans="1:39" ht="15.75" thickBot="1">
      <c r="A9" s="724"/>
      <c r="B9" s="68" t="s">
        <v>21</v>
      </c>
      <c r="C9" s="708" t="s">
        <v>24</v>
      </c>
      <c r="D9" s="709"/>
      <c r="E9" s="709"/>
      <c r="F9" s="709"/>
      <c r="G9" s="709"/>
      <c r="H9" s="709"/>
      <c r="I9" s="709"/>
      <c r="J9" s="709"/>
      <c r="K9" s="709"/>
      <c r="L9" s="709"/>
      <c r="M9" s="709"/>
      <c r="N9" s="710"/>
      <c r="O9" s="57"/>
      <c r="P9" s="2"/>
      <c r="Q9" s="2"/>
      <c r="R9" s="2"/>
      <c r="S9" s="2"/>
      <c r="T9" s="2"/>
      <c r="U9" s="2"/>
      <c r="V9" s="2"/>
      <c r="W9" s="2"/>
      <c r="X9" s="2"/>
      <c r="Y9" s="29"/>
      <c r="Z9" s="29"/>
      <c r="AA9" s="29"/>
      <c r="AB9" s="29"/>
      <c r="AC9" s="29"/>
      <c r="AD9" s="2"/>
      <c r="AE9" s="3"/>
      <c r="AF9" s="3"/>
      <c r="AG9" s="3"/>
      <c r="AH9" s="3"/>
      <c r="AI9" s="3"/>
      <c r="AJ9" s="3"/>
      <c r="AK9" s="3"/>
      <c r="AL9" s="6"/>
      <c r="AM9" s="34"/>
    </row>
    <row r="10" spans="1:39" ht="15.75" thickBot="1">
      <c r="A10" s="724"/>
      <c r="B10" s="70" t="s">
        <v>22</v>
      </c>
      <c r="C10" s="711" t="s">
        <v>24</v>
      </c>
      <c r="D10" s="712"/>
      <c r="E10" s="712"/>
      <c r="F10" s="712"/>
      <c r="G10" s="712"/>
      <c r="H10" s="712"/>
      <c r="I10" s="712"/>
      <c r="J10" s="712"/>
      <c r="K10" s="712"/>
      <c r="L10" s="712"/>
      <c r="M10" s="712"/>
      <c r="N10" s="713"/>
      <c r="O10" s="57"/>
      <c r="P10" s="2"/>
      <c r="Q10" s="2"/>
      <c r="R10" s="2"/>
      <c r="S10" s="2"/>
      <c r="T10" s="2"/>
      <c r="U10" s="2"/>
      <c r="V10" s="2"/>
      <c r="W10" s="2"/>
      <c r="X10" s="16"/>
      <c r="Y10" s="79"/>
      <c r="Z10" s="80"/>
      <c r="AA10" s="80"/>
      <c r="AB10" s="80"/>
      <c r="AC10" s="80"/>
      <c r="AD10" s="57"/>
      <c r="AE10" s="3"/>
      <c r="AF10" s="3"/>
      <c r="AG10" s="3"/>
      <c r="AH10" s="3"/>
      <c r="AI10" s="3"/>
      <c r="AJ10" s="3"/>
      <c r="AK10" s="3"/>
      <c r="AL10" s="6"/>
      <c r="AM10" s="34"/>
    </row>
    <row r="11" spans="1:39" ht="15.75" thickBot="1">
      <c r="A11" s="725"/>
      <c r="B11" s="72" t="s">
        <v>20</v>
      </c>
      <c r="C11" s="714" t="s">
        <v>24</v>
      </c>
      <c r="D11" s="715"/>
      <c r="E11" s="715"/>
      <c r="F11" s="715"/>
      <c r="G11" s="715"/>
      <c r="H11" s="715"/>
      <c r="I11" s="715"/>
      <c r="J11" s="715"/>
      <c r="K11" s="715"/>
      <c r="L11" s="715"/>
      <c r="M11" s="715"/>
      <c r="N11" s="716"/>
      <c r="O11" s="57"/>
      <c r="P11" s="2"/>
      <c r="Q11" s="2"/>
      <c r="R11" s="2"/>
      <c r="S11" s="2"/>
      <c r="T11" s="2"/>
      <c r="U11" s="2"/>
      <c r="V11" s="2"/>
      <c r="W11" s="2"/>
      <c r="X11" s="2"/>
      <c r="Y11" s="19"/>
      <c r="Z11" s="19"/>
      <c r="AA11" s="19"/>
      <c r="AB11" s="19"/>
      <c r="AC11" s="19"/>
      <c r="AD11" s="2"/>
      <c r="AE11" s="3"/>
      <c r="AF11" s="3"/>
      <c r="AG11" s="3"/>
      <c r="AH11" s="3"/>
      <c r="AI11" s="3"/>
      <c r="AJ11" s="3"/>
      <c r="AK11" s="3"/>
      <c r="AL11" s="6"/>
      <c r="AM11" s="34"/>
    </row>
    <row r="12" spans="1:39" ht="15.75" thickBot="1">
      <c r="A12" s="723" t="s">
        <v>2</v>
      </c>
      <c r="B12" s="14"/>
      <c r="C12" s="25">
        <v>1</v>
      </c>
      <c r="D12" s="26">
        <v>2</v>
      </c>
      <c r="E12" s="26">
        <v>3</v>
      </c>
      <c r="F12" s="26">
        <v>4</v>
      </c>
      <c r="G12" s="26">
        <v>5</v>
      </c>
      <c r="H12" s="26">
        <v>6</v>
      </c>
      <c r="I12" s="26">
        <v>7</v>
      </c>
      <c r="J12" s="25">
        <v>8</v>
      </c>
      <c r="K12" s="26">
        <v>9</v>
      </c>
      <c r="L12" s="26">
        <v>10</v>
      </c>
      <c r="M12" s="26">
        <v>11</v>
      </c>
      <c r="N12" s="26">
        <v>12</v>
      </c>
      <c r="O12" s="18">
        <v>13</v>
      </c>
      <c r="P12" s="13">
        <v>14</v>
      </c>
      <c r="Q12" s="17">
        <v>15</v>
      </c>
      <c r="R12" s="18">
        <v>16</v>
      </c>
      <c r="S12" s="18">
        <v>17</v>
      </c>
      <c r="T12" s="18">
        <v>18</v>
      </c>
      <c r="U12" s="18">
        <v>19</v>
      </c>
      <c r="V12" s="18">
        <v>20</v>
      </c>
      <c r="W12" s="18">
        <v>21</v>
      </c>
      <c r="X12" s="17">
        <v>22</v>
      </c>
      <c r="Y12" s="18">
        <v>23</v>
      </c>
      <c r="Z12" s="18">
        <v>24</v>
      </c>
      <c r="AA12" s="18">
        <v>25</v>
      </c>
      <c r="AB12" s="18">
        <v>26</v>
      </c>
      <c r="AC12" s="13">
        <v>27</v>
      </c>
      <c r="AD12" s="13">
        <v>28</v>
      </c>
      <c r="AE12" s="12">
        <v>29</v>
      </c>
      <c r="AF12" s="13">
        <v>30</v>
      </c>
      <c r="AG12" s="13">
        <v>31</v>
      </c>
      <c r="AH12" s="35"/>
      <c r="AI12" s="35"/>
      <c r="AJ12" s="35"/>
      <c r="AK12" s="35"/>
      <c r="AL12" s="6"/>
      <c r="AM12" s="34"/>
    </row>
    <row r="13" spans="1:39" ht="15.75" thickBot="1">
      <c r="A13" s="724"/>
      <c r="B13" s="66" t="s">
        <v>19</v>
      </c>
      <c r="C13" s="729" t="s">
        <v>27</v>
      </c>
      <c r="D13" s="730"/>
      <c r="E13" s="730"/>
      <c r="F13" s="730"/>
      <c r="G13" s="730"/>
      <c r="H13" s="730"/>
      <c r="I13" s="730"/>
      <c r="J13" s="730"/>
      <c r="K13" s="730"/>
      <c r="L13" s="730"/>
      <c r="M13" s="730"/>
      <c r="N13" s="730"/>
      <c r="O13" s="731"/>
      <c r="P13" s="23"/>
      <c r="Q13" s="705" t="s">
        <v>28</v>
      </c>
      <c r="R13" s="706"/>
      <c r="S13" s="706"/>
      <c r="T13" s="706"/>
      <c r="U13" s="706"/>
      <c r="V13" s="706"/>
      <c r="W13" s="706"/>
      <c r="X13" s="706"/>
      <c r="Y13" s="706"/>
      <c r="Z13" s="706"/>
      <c r="AA13" s="706"/>
      <c r="AB13" s="707"/>
      <c r="AC13" s="57"/>
      <c r="AD13" s="2"/>
      <c r="AE13" s="2"/>
      <c r="AF13" s="2"/>
      <c r="AG13" s="2"/>
      <c r="AH13" s="3"/>
      <c r="AI13" s="3"/>
      <c r="AJ13" s="3"/>
      <c r="AK13" s="3"/>
      <c r="AL13" s="6"/>
      <c r="AM13" s="34"/>
    </row>
    <row r="14" spans="1:39" ht="15.75" thickBot="1">
      <c r="A14" s="724"/>
      <c r="B14" s="68" t="s">
        <v>21</v>
      </c>
      <c r="C14" s="717" t="s">
        <v>27</v>
      </c>
      <c r="D14" s="718"/>
      <c r="E14" s="718"/>
      <c r="F14" s="718"/>
      <c r="G14" s="718"/>
      <c r="H14" s="718"/>
      <c r="I14" s="718"/>
      <c r="J14" s="718"/>
      <c r="K14" s="718"/>
      <c r="L14" s="718"/>
      <c r="M14" s="718"/>
      <c r="N14" s="718"/>
      <c r="O14" s="719"/>
      <c r="P14" s="23"/>
      <c r="Q14" s="708" t="s">
        <v>28</v>
      </c>
      <c r="R14" s="709"/>
      <c r="S14" s="709"/>
      <c r="T14" s="709"/>
      <c r="U14" s="709"/>
      <c r="V14" s="709"/>
      <c r="W14" s="709"/>
      <c r="X14" s="709"/>
      <c r="Y14" s="709"/>
      <c r="Z14" s="709"/>
      <c r="AA14" s="709"/>
      <c r="AB14" s="710"/>
      <c r="AC14" s="57"/>
      <c r="AD14" s="2"/>
      <c r="AE14" s="2"/>
      <c r="AF14" s="2"/>
      <c r="AG14" s="2"/>
      <c r="AH14" s="3"/>
      <c r="AI14" s="3"/>
      <c r="AJ14" s="3"/>
      <c r="AK14" s="3"/>
      <c r="AL14" s="6"/>
      <c r="AM14" s="34"/>
    </row>
    <row r="15" spans="1:39" ht="15.75" thickBot="1">
      <c r="A15" s="724"/>
      <c r="B15" s="70" t="s">
        <v>22</v>
      </c>
      <c r="C15" s="720" t="s">
        <v>27</v>
      </c>
      <c r="D15" s="721"/>
      <c r="E15" s="721"/>
      <c r="F15" s="721"/>
      <c r="G15" s="721"/>
      <c r="H15" s="721"/>
      <c r="I15" s="721"/>
      <c r="J15" s="721"/>
      <c r="K15" s="721"/>
      <c r="L15" s="721"/>
      <c r="M15" s="721"/>
      <c r="N15" s="721"/>
      <c r="O15" s="722"/>
      <c r="P15" s="23"/>
      <c r="Q15" s="711" t="s">
        <v>28</v>
      </c>
      <c r="R15" s="712"/>
      <c r="S15" s="712"/>
      <c r="T15" s="712"/>
      <c r="U15" s="712"/>
      <c r="V15" s="712"/>
      <c r="W15" s="712"/>
      <c r="X15" s="712"/>
      <c r="Y15" s="712"/>
      <c r="Z15" s="712"/>
      <c r="AA15" s="712"/>
      <c r="AB15" s="713"/>
      <c r="AC15" s="57"/>
      <c r="AD15" s="2"/>
      <c r="AE15" s="2"/>
      <c r="AF15" s="2"/>
      <c r="AG15" s="2"/>
      <c r="AH15" s="3"/>
      <c r="AI15" s="3"/>
      <c r="AJ15" s="3"/>
      <c r="AK15" s="3"/>
      <c r="AL15" s="6"/>
      <c r="AM15" s="34"/>
    </row>
    <row r="16" spans="1:39" ht="15.75" thickBot="1">
      <c r="A16" s="725"/>
      <c r="B16" s="72" t="s">
        <v>20</v>
      </c>
      <c r="C16" s="726" t="s">
        <v>27</v>
      </c>
      <c r="D16" s="727"/>
      <c r="E16" s="727"/>
      <c r="F16" s="727"/>
      <c r="G16" s="727"/>
      <c r="H16" s="727"/>
      <c r="I16" s="727"/>
      <c r="J16" s="727"/>
      <c r="K16" s="727"/>
      <c r="L16" s="727"/>
      <c r="M16" s="727"/>
      <c r="N16" s="727"/>
      <c r="O16" s="728"/>
      <c r="P16" s="23"/>
      <c r="Q16" s="714" t="s">
        <v>28</v>
      </c>
      <c r="R16" s="715"/>
      <c r="S16" s="715"/>
      <c r="T16" s="715"/>
      <c r="U16" s="715"/>
      <c r="V16" s="715"/>
      <c r="W16" s="715"/>
      <c r="X16" s="715"/>
      <c r="Y16" s="715"/>
      <c r="Z16" s="715"/>
      <c r="AA16" s="715"/>
      <c r="AB16" s="716"/>
      <c r="AC16" s="57"/>
      <c r="AD16" s="2"/>
      <c r="AE16" s="2"/>
      <c r="AF16" s="2"/>
      <c r="AG16" s="2"/>
      <c r="AH16" s="3"/>
      <c r="AI16" s="3"/>
      <c r="AJ16" s="3"/>
      <c r="AK16" s="3"/>
      <c r="AL16" s="6"/>
      <c r="AM16" s="34"/>
    </row>
    <row r="17" spans="1:39" ht="15.75" thickBot="1">
      <c r="A17" s="723" t="s">
        <v>4</v>
      </c>
      <c r="B17" s="14"/>
      <c r="C17" s="27"/>
      <c r="D17" s="27"/>
      <c r="E17" s="27"/>
      <c r="F17" s="22">
        <v>1</v>
      </c>
      <c r="G17" s="22">
        <v>2</v>
      </c>
      <c r="H17" s="22">
        <v>3</v>
      </c>
      <c r="I17" s="22">
        <v>4</v>
      </c>
      <c r="J17" s="28">
        <v>5</v>
      </c>
      <c r="K17" s="26">
        <v>6</v>
      </c>
      <c r="L17" s="26">
        <v>7</v>
      </c>
      <c r="M17" s="26">
        <v>8</v>
      </c>
      <c r="N17" s="26">
        <v>9</v>
      </c>
      <c r="O17" s="75">
        <v>10</v>
      </c>
      <c r="P17" s="13">
        <v>11</v>
      </c>
      <c r="Q17" s="21">
        <v>12</v>
      </c>
      <c r="R17" s="75">
        <v>13</v>
      </c>
      <c r="S17" s="75">
        <v>14</v>
      </c>
      <c r="T17" s="26">
        <v>15</v>
      </c>
      <c r="U17" s="26">
        <v>16</v>
      </c>
      <c r="V17" s="26">
        <v>17</v>
      </c>
      <c r="W17" s="22">
        <v>18</v>
      </c>
      <c r="X17" s="21">
        <v>19</v>
      </c>
      <c r="Y17" s="22">
        <v>20</v>
      </c>
      <c r="Z17" s="22">
        <v>21</v>
      </c>
      <c r="AA17" s="22">
        <v>22</v>
      </c>
      <c r="AB17" s="22">
        <v>23</v>
      </c>
      <c r="AC17" s="13">
        <v>24</v>
      </c>
      <c r="AD17" s="13">
        <v>25</v>
      </c>
      <c r="AE17" s="12">
        <v>26</v>
      </c>
      <c r="AF17" s="13">
        <v>27</v>
      </c>
      <c r="AG17" s="13">
        <v>28</v>
      </c>
      <c r="AH17" s="13">
        <v>29</v>
      </c>
      <c r="AI17" s="13">
        <v>30</v>
      </c>
      <c r="AJ17" s="3"/>
      <c r="AK17" s="35"/>
      <c r="AL17" s="6"/>
      <c r="AM17" s="34"/>
    </row>
    <row r="18" spans="1:39" ht="15.75" thickBot="1">
      <c r="A18" s="724"/>
      <c r="B18" s="65" t="s">
        <v>19</v>
      </c>
      <c r="C18" s="6"/>
      <c r="D18" s="6"/>
      <c r="E18" s="6"/>
      <c r="F18" s="4"/>
      <c r="G18" s="2"/>
      <c r="H18" s="2"/>
      <c r="I18" s="2"/>
      <c r="J18" s="16"/>
      <c r="K18" s="705" t="s">
        <v>33</v>
      </c>
      <c r="L18" s="706"/>
      <c r="M18" s="706"/>
      <c r="N18" s="706"/>
      <c r="O18" s="707"/>
      <c r="P18" s="57"/>
      <c r="Q18" s="16"/>
      <c r="R18" s="705" t="s">
        <v>34</v>
      </c>
      <c r="S18" s="706"/>
      <c r="T18" s="706"/>
      <c r="U18" s="706"/>
      <c r="V18" s="707"/>
      <c r="W18" s="57"/>
      <c r="X18" s="2"/>
      <c r="Y18" s="29"/>
      <c r="Z18" s="29"/>
      <c r="AA18" s="29"/>
      <c r="AB18" s="29"/>
      <c r="AC18" s="2"/>
      <c r="AD18" s="2"/>
      <c r="AE18" s="2"/>
      <c r="AF18" s="2"/>
      <c r="AG18" s="2"/>
      <c r="AH18" s="2"/>
      <c r="AI18" s="2"/>
      <c r="AJ18" s="3"/>
      <c r="AK18" s="3"/>
      <c r="AL18" s="6"/>
      <c r="AM18" s="34"/>
    </row>
    <row r="19" spans="1:39" ht="15.75" thickBot="1">
      <c r="A19" s="724"/>
      <c r="B19" s="67" t="s">
        <v>21</v>
      </c>
      <c r="C19" s="6"/>
      <c r="D19" s="6"/>
      <c r="E19" s="6"/>
      <c r="F19" s="4"/>
      <c r="G19" s="2"/>
      <c r="H19" s="2"/>
      <c r="I19" s="2"/>
      <c r="J19" s="2"/>
      <c r="K19" s="19"/>
      <c r="L19" s="19"/>
      <c r="M19" s="19"/>
      <c r="N19" s="19"/>
      <c r="O19" s="19"/>
      <c r="P19" s="2"/>
      <c r="Q19" s="16"/>
      <c r="R19" s="708" t="s">
        <v>33</v>
      </c>
      <c r="S19" s="709"/>
      <c r="T19" s="709"/>
      <c r="U19" s="709"/>
      <c r="V19" s="710"/>
      <c r="W19" s="57"/>
      <c r="X19" s="16"/>
      <c r="Y19" s="708" t="s">
        <v>34</v>
      </c>
      <c r="Z19" s="709"/>
      <c r="AA19" s="709"/>
      <c r="AB19" s="710"/>
      <c r="AC19" s="57"/>
      <c r="AD19" s="2"/>
      <c r="AE19" s="2"/>
      <c r="AF19" s="2"/>
      <c r="AG19" s="2"/>
      <c r="AH19" s="2"/>
      <c r="AI19" s="2"/>
      <c r="AJ19" s="3"/>
      <c r="AK19" s="3"/>
      <c r="AL19" s="6"/>
      <c r="AM19" s="34"/>
    </row>
    <row r="20" spans="1:39" ht="15.75" thickBot="1">
      <c r="A20" s="724"/>
      <c r="B20" s="69" t="s">
        <v>22</v>
      </c>
      <c r="C20" s="6"/>
      <c r="D20" s="6"/>
      <c r="E20" s="6"/>
      <c r="F20" s="4"/>
      <c r="G20" s="2"/>
      <c r="H20" s="2"/>
      <c r="I20" s="2"/>
      <c r="J20" s="2"/>
      <c r="K20" s="29"/>
      <c r="L20" s="29"/>
      <c r="M20" s="29"/>
      <c r="N20" s="29"/>
      <c r="O20" s="29"/>
      <c r="P20" s="2"/>
      <c r="Q20" s="16"/>
      <c r="R20" s="711" t="s">
        <v>33</v>
      </c>
      <c r="S20" s="712"/>
      <c r="T20" s="712"/>
      <c r="U20" s="712"/>
      <c r="V20" s="713"/>
      <c r="W20" s="57"/>
      <c r="X20" s="16"/>
      <c r="Y20" s="711" t="s">
        <v>34</v>
      </c>
      <c r="Z20" s="712"/>
      <c r="AA20" s="712"/>
      <c r="AB20" s="713"/>
      <c r="AC20" s="57"/>
      <c r="AD20" s="2"/>
      <c r="AE20" s="2"/>
      <c r="AF20" s="2"/>
      <c r="AG20" s="2"/>
      <c r="AH20" s="2"/>
      <c r="AI20" s="2"/>
      <c r="AJ20" s="3"/>
      <c r="AK20" s="3"/>
      <c r="AL20" s="6"/>
      <c r="AM20" s="34"/>
    </row>
    <row r="21" spans="1:39" ht="15.75" thickBot="1">
      <c r="A21" s="725"/>
      <c r="B21" s="71" t="s">
        <v>20</v>
      </c>
      <c r="C21" s="3"/>
      <c r="D21" s="3"/>
      <c r="E21" s="3"/>
      <c r="F21" s="2"/>
      <c r="G21" s="2"/>
      <c r="H21" s="2"/>
      <c r="I21" s="2"/>
      <c r="J21" s="16"/>
      <c r="K21" s="714" t="s">
        <v>33</v>
      </c>
      <c r="L21" s="715"/>
      <c r="M21" s="715"/>
      <c r="N21" s="715"/>
      <c r="O21" s="716"/>
      <c r="P21" s="57"/>
      <c r="Q21" s="16"/>
      <c r="R21" s="714" t="s">
        <v>34</v>
      </c>
      <c r="S21" s="715"/>
      <c r="T21" s="715"/>
      <c r="U21" s="715"/>
      <c r="V21" s="716"/>
      <c r="W21" s="57"/>
      <c r="X21" s="2"/>
      <c r="Y21" s="19"/>
      <c r="Z21" s="19"/>
      <c r="AA21" s="19"/>
      <c r="AB21" s="19"/>
      <c r="AC21" s="2"/>
      <c r="AD21" s="2"/>
      <c r="AE21" s="2"/>
      <c r="AF21" s="2"/>
      <c r="AG21" s="2"/>
      <c r="AH21" s="2"/>
      <c r="AI21" s="2"/>
      <c r="AJ21" s="3"/>
      <c r="AK21" s="3"/>
      <c r="AL21" s="6"/>
      <c r="AM21" s="34"/>
    </row>
    <row r="22" spans="1:39" ht="15">
      <c r="A22" s="723" t="s">
        <v>3</v>
      </c>
      <c r="B22" s="14"/>
      <c r="C22" s="6"/>
      <c r="D22" s="6"/>
      <c r="E22" s="6"/>
      <c r="F22" s="6"/>
      <c r="G22" s="36"/>
      <c r="H22" s="76">
        <v>1</v>
      </c>
      <c r="I22" s="13">
        <v>2</v>
      </c>
      <c r="J22" s="12">
        <v>3</v>
      </c>
      <c r="K22" s="22">
        <v>4</v>
      </c>
      <c r="L22" s="22">
        <v>5</v>
      </c>
      <c r="M22" s="22">
        <v>6</v>
      </c>
      <c r="N22" s="22">
        <v>7</v>
      </c>
      <c r="O22" s="77">
        <v>8</v>
      </c>
      <c r="P22" s="13">
        <v>9</v>
      </c>
      <c r="Q22" s="12">
        <v>10</v>
      </c>
      <c r="R22" s="22">
        <v>11</v>
      </c>
      <c r="S22" s="22">
        <v>12</v>
      </c>
      <c r="T22" s="22">
        <v>13</v>
      </c>
      <c r="U22" s="22">
        <v>14</v>
      </c>
      <c r="V22" s="22">
        <v>15</v>
      </c>
      <c r="W22" s="13">
        <v>16</v>
      </c>
      <c r="X22" s="12">
        <v>17</v>
      </c>
      <c r="Y22" s="13">
        <v>18</v>
      </c>
      <c r="Z22" s="13">
        <v>19</v>
      </c>
      <c r="AA22" s="13">
        <v>20</v>
      </c>
      <c r="AB22" s="13">
        <v>21</v>
      </c>
      <c r="AC22" s="13">
        <v>22</v>
      </c>
      <c r="AD22" s="13">
        <v>23</v>
      </c>
      <c r="AE22" s="12">
        <v>24</v>
      </c>
      <c r="AF22" s="13">
        <v>25</v>
      </c>
      <c r="AG22" s="13">
        <v>26</v>
      </c>
      <c r="AH22" s="13">
        <v>27</v>
      </c>
      <c r="AI22" s="13">
        <v>28</v>
      </c>
      <c r="AJ22" s="13">
        <v>29</v>
      </c>
      <c r="AK22" s="13">
        <v>30</v>
      </c>
      <c r="AL22" s="12">
        <v>31</v>
      </c>
      <c r="AM22" s="34"/>
    </row>
    <row r="23" spans="1:39" ht="15">
      <c r="A23" s="724"/>
      <c r="B23" s="65" t="s">
        <v>19</v>
      </c>
      <c r="C23" s="6"/>
      <c r="D23" s="6"/>
      <c r="E23" s="6"/>
      <c r="F23" s="6"/>
      <c r="G23" s="3"/>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4"/>
      <c r="AM23" s="34"/>
    </row>
    <row r="24" spans="1:39" ht="15">
      <c r="A24" s="724"/>
      <c r="B24" s="67" t="s">
        <v>21</v>
      </c>
      <c r="C24" s="6"/>
      <c r="D24" s="6"/>
      <c r="E24" s="6"/>
      <c r="F24" s="6"/>
      <c r="G24" s="3"/>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
      <c r="AM24" s="34"/>
    </row>
    <row r="25" spans="1:39" ht="15">
      <c r="A25" s="724"/>
      <c r="B25" s="69" t="s">
        <v>22</v>
      </c>
      <c r="C25" s="6"/>
      <c r="D25" s="6"/>
      <c r="E25" s="6"/>
      <c r="F25" s="6"/>
      <c r="G25" s="3"/>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4"/>
      <c r="AM25" s="34"/>
    </row>
    <row r="26" spans="1:39" ht="15">
      <c r="A26" s="725"/>
      <c r="B26" s="71" t="s">
        <v>20</v>
      </c>
      <c r="C26" s="3"/>
      <c r="D26" s="3"/>
      <c r="E26" s="3"/>
      <c r="F26" s="3"/>
      <c r="G26" s="3"/>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
      <c r="AM26" s="34"/>
    </row>
    <row r="27" spans="1:39" ht="15.75" thickBot="1">
      <c r="A27" s="723" t="s">
        <v>5</v>
      </c>
      <c r="B27" s="14"/>
      <c r="C27" s="6"/>
      <c r="D27" s="13">
        <v>1</v>
      </c>
      <c r="E27" s="13">
        <v>2</v>
      </c>
      <c r="F27" s="13">
        <v>3</v>
      </c>
      <c r="G27" s="13">
        <v>4</v>
      </c>
      <c r="H27" s="13">
        <v>5</v>
      </c>
      <c r="I27" s="13">
        <v>6</v>
      </c>
      <c r="J27" s="12">
        <v>7</v>
      </c>
      <c r="K27" s="18">
        <v>8</v>
      </c>
      <c r="L27" s="18">
        <v>9</v>
      </c>
      <c r="M27" s="18">
        <v>10</v>
      </c>
      <c r="N27" s="18">
        <v>11</v>
      </c>
      <c r="O27" s="18">
        <v>12</v>
      </c>
      <c r="P27" s="18">
        <v>13</v>
      </c>
      <c r="Q27" s="17">
        <v>14</v>
      </c>
      <c r="R27" s="18">
        <v>15</v>
      </c>
      <c r="S27" s="18">
        <v>16</v>
      </c>
      <c r="T27" s="18">
        <v>17</v>
      </c>
      <c r="U27" s="18">
        <v>18</v>
      </c>
      <c r="V27" s="18">
        <v>19</v>
      </c>
      <c r="W27" s="18">
        <v>20</v>
      </c>
      <c r="X27" s="17">
        <v>21</v>
      </c>
      <c r="Y27" s="18">
        <v>22</v>
      </c>
      <c r="Z27" s="18">
        <v>23</v>
      </c>
      <c r="AA27" s="18">
        <v>24</v>
      </c>
      <c r="AB27" s="18">
        <v>25</v>
      </c>
      <c r="AC27" s="18">
        <v>26</v>
      </c>
      <c r="AD27" s="13">
        <v>27</v>
      </c>
      <c r="AE27" s="12">
        <v>28</v>
      </c>
      <c r="AF27" s="13">
        <v>29</v>
      </c>
      <c r="AG27" s="13">
        <v>30</v>
      </c>
      <c r="AH27" s="3"/>
      <c r="AI27" s="35"/>
      <c r="AJ27" s="35"/>
      <c r="AK27" s="35"/>
      <c r="AL27" s="6"/>
      <c r="AM27" s="34"/>
    </row>
    <row r="28" spans="1:39" ht="15.75" thickBot="1">
      <c r="A28" s="724"/>
      <c r="B28" s="65" t="s">
        <v>19</v>
      </c>
      <c r="C28" s="6"/>
      <c r="D28" s="4"/>
      <c r="E28" s="4"/>
      <c r="F28" s="4"/>
      <c r="G28" s="2"/>
      <c r="H28" s="2"/>
      <c r="I28" s="2"/>
      <c r="J28" s="16"/>
      <c r="K28" s="705" t="s">
        <v>29</v>
      </c>
      <c r="L28" s="706"/>
      <c r="M28" s="706"/>
      <c r="N28" s="706"/>
      <c r="O28" s="706"/>
      <c r="P28" s="706"/>
      <c r="Q28" s="706"/>
      <c r="R28" s="706"/>
      <c r="S28" s="706"/>
      <c r="T28" s="706"/>
      <c r="U28" s="706"/>
      <c r="V28" s="706"/>
      <c r="W28" s="706"/>
      <c r="X28" s="706"/>
      <c r="Y28" s="706"/>
      <c r="Z28" s="706"/>
      <c r="AA28" s="706"/>
      <c r="AB28" s="706"/>
      <c r="AC28" s="707"/>
      <c r="AD28" s="57"/>
      <c r="AE28" s="2"/>
      <c r="AF28" s="2"/>
      <c r="AG28" s="2"/>
      <c r="AH28" s="3"/>
      <c r="AI28" s="3"/>
      <c r="AJ28" s="3"/>
      <c r="AK28" s="3"/>
      <c r="AL28" s="6"/>
      <c r="AM28" s="34"/>
    </row>
    <row r="29" spans="1:39" ht="15.75" thickBot="1">
      <c r="A29" s="724"/>
      <c r="B29" s="67" t="s">
        <v>21</v>
      </c>
      <c r="C29" s="6"/>
      <c r="D29" s="4"/>
      <c r="E29" s="4"/>
      <c r="F29" s="4"/>
      <c r="G29" s="2"/>
      <c r="H29" s="2"/>
      <c r="I29" s="2"/>
      <c r="J29" s="16"/>
      <c r="K29" s="708" t="s">
        <v>29</v>
      </c>
      <c r="L29" s="709"/>
      <c r="M29" s="709"/>
      <c r="N29" s="709"/>
      <c r="O29" s="709"/>
      <c r="P29" s="709"/>
      <c r="Q29" s="709"/>
      <c r="R29" s="709"/>
      <c r="S29" s="709"/>
      <c r="T29" s="709"/>
      <c r="U29" s="709"/>
      <c r="V29" s="709"/>
      <c r="W29" s="709"/>
      <c r="X29" s="709"/>
      <c r="Y29" s="709"/>
      <c r="Z29" s="709"/>
      <c r="AA29" s="709"/>
      <c r="AB29" s="709"/>
      <c r="AC29" s="710"/>
      <c r="AD29" s="57"/>
      <c r="AE29" s="2"/>
      <c r="AF29" s="2"/>
      <c r="AG29" s="2"/>
      <c r="AH29" s="3"/>
      <c r="AI29" s="3"/>
      <c r="AJ29" s="3"/>
      <c r="AK29" s="3"/>
      <c r="AL29" s="6"/>
      <c r="AM29" s="34"/>
    </row>
    <row r="30" spans="1:39" ht="15.75" thickBot="1">
      <c r="A30" s="724"/>
      <c r="B30" s="69" t="s">
        <v>22</v>
      </c>
      <c r="C30" s="6"/>
      <c r="D30" s="4"/>
      <c r="E30" s="4"/>
      <c r="F30" s="4"/>
      <c r="G30" s="2"/>
      <c r="H30" s="2"/>
      <c r="I30" s="2"/>
      <c r="J30" s="16"/>
      <c r="K30" s="711" t="s">
        <v>29</v>
      </c>
      <c r="L30" s="712"/>
      <c r="M30" s="712"/>
      <c r="N30" s="712"/>
      <c r="O30" s="712"/>
      <c r="P30" s="712"/>
      <c r="Q30" s="712"/>
      <c r="R30" s="712"/>
      <c r="S30" s="712"/>
      <c r="T30" s="712"/>
      <c r="U30" s="712"/>
      <c r="V30" s="712"/>
      <c r="W30" s="712"/>
      <c r="X30" s="712"/>
      <c r="Y30" s="712"/>
      <c r="Z30" s="712"/>
      <c r="AA30" s="712"/>
      <c r="AB30" s="712"/>
      <c r="AC30" s="713"/>
      <c r="AD30" s="57"/>
      <c r="AE30" s="2"/>
      <c r="AF30" s="2"/>
      <c r="AG30" s="2"/>
      <c r="AH30" s="3"/>
      <c r="AI30" s="3"/>
      <c r="AJ30" s="3"/>
      <c r="AK30" s="3"/>
      <c r="AL30" s="6"/>
      <c r="AM30" s="34"/>
    </row>
    <row r="31" spans="1:39" ht="15.75" thickBot="1">
      <c r="A31" s="732"/>
      <c r="B31" s="73" t="s">
        <v>20</v>
      </c>
      <c r="C31" s="37"/>
      <c r="D31" s="38"/>
      <c r="E31" s="38"/>
      <c r="F31" s="38"/>
      <c r="G31" s="38"/>
      <c r="H31" s="38"/>
      <c r="I31" s="38"/>
      <c r="J31" s="39"/>
      <c r="K31" s="714" t="s">
        <v>29</v>
      </c>
      <c r="L31" s="715"/>
      <c r="M31" s="715"/>
      <c r="N31" s="715"/>
      <c r="O31" s="715"/>
      <c r="P31" s="715"/>
      <c r="Q31" s="715"/>
      <c r="R31" s="715"/>
      <c r="S31" s="715"/>
      <c r="T31" s="715"/>
      <c r="U31" s="715"/>
      <c r="V31" s="715"/>
      <c r="W31" s="715"/>
      <c r="X31" s="715"/>
      <c r="Y31" s="715"/>
      <c r="Z31" s="715"/>
      <c r="AA31" s="715"/>
      <c r="AB31" s="715"/>
      <c r="AC31" s="716"/>
      <c r="AD31" s="40"/>
      <c r="AE31" s="38"/>
      <c r="AF31" s="38"/>
      <c r="AG31" s="38"/>
      <c r="AH31" s="37"/>
      <c r="AI31" s="37"/>
      <c r="AJ31" s="37"/>
      <c r="AK31" s="37"/>
      <c r="AL31" s="41"/>
      <c r="AM31" s="42"/>
    </row>
    <row r="32" spans="1:39" ht="15.75" thickBot="1">
      <c r="A32" s="724" t="s">
        <v>6</v>
      </c>
      <c r="B32" s="14"/>
      <c r="C32" s="27"/>
      <c r="D32" s="27"/>
      <c r="E32" s="27"/>
      <c r="F32" s="22">
        <v>1</v>
      </c>
      <c r="G32" s="22">
        <v>2</v>
      </c>
      <c r="H32" s="22">
        <v>3</v>
      </c>
      <c r="I32" s="22">
        <v>4</v>
      </c>
      <c r="J32" s="21">
        <v>5</v>
      </c>
      <c r="K32" s="22">
        <v>6</v>
      </c>
      <c r="L32" s="22">
        <v>7</v>
      </c>
      <c r="M32" s="22">
        <v>8</v>
      </c>
      <c r="N32" s="22">
        <v>9</v>
      </c>
      <c r="O32" s="22">
        <v>10</v>
      </c>
      <c r="P32" s="22">
        <v>11</v>
      </c>
      <c r="Q32" s="25">
        <v>12</v>
      </c>
      <c r="R32" s="26">
        <v>13</v>
      </c>
      <c r="S32" s="26">
        <v>14</v>
      </c>
      <c r="T32" s="26">
        <v>15</v>
      </c>
      <c r="U32" s="26">
        <v>16</v>
      </c>
      <c r="V32" s="26">
        <v>17</v>
      </c>
      <c r="W32" s="26">
        <v>18</v>
      </c>
      <c r="X32" s="25">
        <v>19</v>
      </c>
      <c r="Y32" s="26">
        <v>20</v>
      </c>
      <c r="Z32" s="26">
        <v>21</v>
      </c>
      <c r="AA32" s="26">
        <v>22</v>
      </c>
      <c r="AB32" s="26">
        <v>23</v>
      </c>
      <c r="AC32" s="26">
        <v>24</v>
      </c>
      <c r="AD32" s="26">
        <v>25</v>
      </c>
      <c r="AE32" s="25">
        <v>26</v>
      </c>
      <c r="AF32" s="26">
        <v>27</v>
      </c>
      <c r="AG32" s="26">
        <v>28</v>
      </c>
      <c r="AH32" s="26">
        <v>29</v>
      </c>
      <c r="AI32" s="26">
        <v>30</v>
      </c>
      <c r="AJ32" s="22">
        <v>31</v>
      </c>
      <c r="AK32" s="35"/>
      <c r="AL32" s="27"/>
      <c r="AM32" s="45"/>
    </row>
    <row r="33" spans="1:39" ht="15.75" thickBot="1">
      <c r="A33" s="724"/>
      <c r="B33" s="65" t="s">
        <v>19</v>
      </c>
      <c r="C33" s="6"/>
      <c r="D33" s="6"/>
      <c r="E33" s="6"/>
      <c r="F33" s="4"/>
      <c r="G33" s="2"/>
      <c r="H33" s="2"/>
      <c r="I33" s="2"/>
      <c r="J33" s="2"/>
      <c r="K33" s="2"/>
      <c r="L33" s="2"/>
      <c r="M33" s="2"/>
      <c r="N33" s="2"/>
      <c r="O33" s="2"/>
      <c r="P33" s="16"/>
      <c r="Q33" s="705" t="s">
        <v>30</v>
      </c>
      <c r="R33" s="706"/>
      <c r="S33" s="706"/>
      <c r="T33" s="706"/>
      <c r="U33" s="706"/>
      <c r="V33" s="706"/>
      <c r="W33" s="706"/>
      <c r="X33" s="706"/>
      <c r="Y33" s="706"/>
      <c r="Z33" s="706"/>
      <c r="AA33" s="706"/>
      <c r="AB33" s="706"/>
      <c r="AC33" s="706"/>
      <c r="AD33" s="706"/>
      <c r="AE33" s="706"/>
      <c r="AF33" s="706"/>
      <c r="AG33" s="706"/>
      <c r="AH33" s="706"/>
      <c r="AI33" s="707"/>
      <c r="AJ33" s="57"/>
      <c r="AK33" s="3"/>
      <c r="AL33" s="6"/>
      <c r="AM33" s="34"/>
    </row>
    <row r="34" spans="1:39" ht="15.75" thickBot="1">
      <c r="A34" s="724"/>
      <c r="B34" s="67" t="s">
        <v>21</v>
      </c>
      <c r="C34" s="6"/>
      <c r="D34" s="6"/>
      <c r="E34" s="6"/>
      <c r="F34" s="4"/>
      <c r="G34" s="2"/>
      <c r="H34" s="2"/>
      <c r="I34" s="2"/>
      <c r="J34" s="2"/>
      <c r="K34" s="2"/>
      <c r="L34" s="2"/>
      <c r="M34" s="2"/>
      <c r="N34" s="2"/>
      <c r="O34" s="2"/>
      <c r="P34" s="16"/>
      <c r="Q34" s="708" t="s">
        <v>30</v>
      </c>
      <c r="R34" s="709"/>
      <c r="S34" s="709"/>
      <c r="T34" s="709"/>
      <c r="U34" s="709"/>
      <c r="V34" s="709"/>
      <c r="W34" s="709"/>
      <c r="X34" s="709"/>
      <c r="Y34" s="709"/>
      <c r="Z34" s="709"/>
      <c r="AA34" s="709"/>
      <c r="AB34" s="709"/>
      <c r="AC34" s="709"/>
      <c r="AD34" s="709"/>
      <c r="AE34" s="709"/>
      <c r="AF34" s="709"/>
      <c r="AG34" s="709"/>
      <c r="AH34" s="709"/>
      <c r="AI34" s="710"/>
      <c r="AJ34" s="57"/>
      <c r="AK34" s="3"/>
      <c r="AL34" s="6"/>
      <c r="AM34" s="34"/>
    </row>
    <row r="35" spans="1:39" ht="15.75" thickBot="1">
      <c r="A35" s="724"/>
      <c r="B35" s="69" t="s">
        <v>22</v>
      </c>
      <c r="C35" s="6"/>
      <c r="D35" s="6"/>
      <c r="E35" s="6"/>
      <c r="F35" s="4"/>
      <c r="G35" s="2"/>
      <c r="H35" s="2"/>
      <c r="I35" s="2"/>
      <c r="J35" s="2"/>
      <c r="K35" s="2"/>
      <c r="L35" s="2"/>
      <c r="M35" s="2"/>
      <c r="N35" s="2"/>
      <c r="O35" s="2"/>
      <c r="P35" s="16"/>
      <c r="Q35" s="711" t="s">
        <v>30</v>
      </c>
      <c r="R35" s="712"/>
      <c r="S35" s="712"/>
      <c r="T35" s="712"/>
      <c r="U35" s="712"/>
      <c r="V35" s="712"/>
      <c r="W35" s="712"/>
      <c r="X35" s="712"/>
      <c r="Y35" s="712"/>
      <c r="Z35" s="712"/>
      <c r="AA35" s="712"/>
      <c r="AB35" s="712"/>
      <c r="AC35" s="712"/>
      <c r="AD35" s="712"/>
      <c r="AE35" s="712"/>
      <c r="AF35" s="712"/>
      <c r="AG35" s="712"/>
      <c r="AH35" s="712"/>
      <c r="AI35" s="713"/>
      <c r="AJ35" s="57"/>
      <c r="AK35" s="3"/>
      <c r="AL35" s="6"/>
      <c r="AM35" s="34"/>
    </row>
    <row r="36" spans="1:39" ht="15.75" thickBot="1">
      <c r="A36" s="725"/>
      <c r="B36" s="71" t="s">
        <v>20</v>
      </c>
      <c r="C36" s="3"/>
      <c r="D36" s="3"/>
      <c r="E36" s="3"/>
      <c r="F36" s="2"/>
      <c r="G36" s="2"/>
      <c r="H36" s="2"/>
      <c r="I36" s="2"/>
      <c r="J36" s="2"/>
      <c r="K36" s="2"/>
      <c r="L36" s="2"/>
      <c r="M36" s="2"/>
      <c r="N36" s="2"/>
      <c r="O36" s="2"/>
      <c r="P36" s="16"/>
      <c r="Q36" s="714" t="s">
        <v>30</v>
      </c>
      <c r="R36" s="715"/>
      <c r="S36" s="715"/>
      <c r="T36" s="715"/>
      <c r="U36" s="715"/>
      <c r="V36" s="715"/>
      <c r="W36" s="715"/>
      <c r="X36" s="715"/>
      <c r="Y36" s="715"/>
      <c r="Z36" s="715"/>
      <c r="AA36" s="715"/>
      <c r="AB36" s="715"/>
      <c r="AC36" s="715"/>
      <c r="AD36" s="715"/>
      <c r="AE36" s="715"/>
      <c r="AF36" s="715"/>
      <c r="AG36" s="715"/>
      <c r="AH36" s="715"/>
      <c r="AI36" s="716"/>
      <c r="AJ36" s="57"/>
      <c r="AK36" s="3"/>
      <c r="AL36" s="6"/>
      <c r="AM36" s="34"/>
    </row>
    <row r="37" spans="1:39" ht="15.75" thickBot="1">
      <c r="A37" s="723" t="s">
        <v>7</v>
      </c>
      <c r="B37" s="14"/>
      <c r="C37" s="36"/>
      <c r="D37" s="36"/>
      <c r="E37" s="36"/>
      <c r="F37" s="36"/>
      <c r="G37" s="36"/>
      <c r="H37" s="36"/>
      <c r="I37" s="13">
        <v>1</v>
      </c>
      <c r="J37" s="12">
        <v>2</v>
      </c>
      <c r="K37" s="18">
        <v>3</v>
      </c>
      <c r="L37" s="18">
        <v>4</v>
      </c>
      <c r="M37" s="18">
        <v>5</v>
      </c>
      <c r="N37" s="18">
        <v>6</v>
      </c>
      <c r="O37" s="18">
        <v>7</v>
      </c>
      <c r="P37" s="18">
        <v>8</v>
      </c>
      <c r="Q37" s="25">
        <v>9</v>
      </c>
      <c r="R37" s="26">
        <v>10</v>
      </c>
      <c r="S37" s="26">
        <v>11</v>
      </c>
      <c r="T37" s="26">
        <v>12</v>
      </c>
      <c r="U37" s="26">
        <v>13</v>
      </c>
      <c r="V37" s="26">
        <v>14</v>
      </c>
      <c r="W37" s="22">
        <v>15</v>
      </c>
      <c r="X37" s="21">
        <v>16</v>
      </c>
      <c r="Y37" s="22">
        <v>17</v>
      </c>
      <c r="Z37" s="22">
        <v>18</v>
      </c>
      <c r="AA37" s="22">
        <v>19</v>
      </c>
      <c r="AB37" s="22">
        <v>20</v>
      </c>
      <c r="AC37" s="22">
        <v>21</v>
      </c>
      <c r="AD37" s="22">
        <v>22</v>
      </c>
      <c r="AE37" s="21">
        <v>23</v>
      </c>
      <c r="AF37" s="22">
        <v>24</v>
      </c>
      <c r="AG37" s="22">
        <v>25</v>
      </c>
      <c r="AH37" s="22">
        <v>26</v>
      </c>
      <c r="AI37" s="22">
        <v>27</v>
      </c>
      <c r="AJ37" s="13">
        <v>28</v>
      </c>
      <c r="AK37" s="13">
        <v>29</v>
      </c>
      <c r="AL37" s="12">
        <v>30</v>
      </c>
      <c r="AM37" s="43">
        <v>31</v>
      </c>
    </row>
    <row r="38" spans="1:39" ht="15.75" thickBot="1">
      <c r="A38" s="724"/>
      <c r="B38" s="65" t="s">
        <v>19</v>
      </c>
      <c r="C38" s="6"/>
      <c r="D38" s="6"/>
      <c r="E38" s="6"/>
      <c r="F38" s="6"/>
      <c r="G38" s="3"/>
      <c r="H38" s="3"/>
      <c r="I38" s="2"/>
      <c r="J38" s="16"/>
      <c r="K38" s="705" t="s">
        <v>31</v>
      </c>
      <c r="L38" s="706"/>
      <c r="M38" s="706"/>
      <c r="N38" s="706"/>
      <c r="O38" s="706"/>
      <c r="P38" s="706"/>
      <c r="Q38" s="706"/>
      <c r="R38" s="706"/>
      <c r="S38" s="706"/>
      <c r="T38" s="706"/>
      <c r="U38" s="706"/>
      <c r="V38" s="707"/>
      <c r="W38" s="57"/>
      <c r="X38" s="2"/>
      <c r="Y38" s="2"/>
      <c r="Z38" s="2"/>
      <c r="AA38" s="2"/>
      <c r="AB38" s="2"/>
      <c r="AC38" s="2"/>
      <c r="AD38" s="2"/>
      <c r="AE38" s="2"/>
      <c r="AF38" s="2"/>
      <c r="AG38" s="2"/>
      <c r="AH38" s="2"/>
      <c r="AI38" s="2"/>
      <c r="AJ38" s="2"/>
      <c r="AK38" s="2"/>
      <c r="AL38" s="4"/>
      <c r="AM38" s="44"/>
    </row>
    <row r="39" spans="1:39" ht="15.75" thickBot="1">
      <c r="A39" s="724"/>
      <c r="B39" s="67" t="s">
        <v>21</v>
      </c>
      <c r="C39" s="6"/>
      <c r="D39" s="6"/>
      <c r="E39" s="6"/>
      <c r="F39" s="6"/>
      <c r="G39" s="3"/>
      <c r="H39" s="3"/>
      <c r="I39" s="2"/>
      <c r="J39" s="16"/>
      <c r="K39" s="708" t="s">
        <v>31</v>
      </c>
      <c r="L39" s="709"/>
      <c r="M39" s="709"/>
      <c r="N39" s="709"/>
      <c r="O39" s="709"/>
      <c r="P39" s="709"/>
      <c r="Q39" s="709"/>
      <c r="R39" s="709"/>
      <c r="S39" s="709"/>
      <c r="T39" s="709"/>
      <c r="U39" s="709"/>
      <c r="V39" s="710"/>
      <c r="W39" s="57"/>
      <c r="X39" s="2"/>
      <c r="Y39" s="2"/>
      <c r="Z39" s="2"/>
      <c r="AA39" s="2"/>
      <c r="AB39" s="2"/>
      <c r="AC39" s="2"/>
      <c r="AD39" s="2"/>
      <c r="AE39" s="2"/>
      <c r="AF39" s="2"/>
      <c r="AG39" s="2"/>
      <c r="AH39" s="2"/>
      <c r="AI39" s="2"/>
      <c r="AJ39" s="2"/>
      <c r="AK39" s="2"/>
      <c r="AL39" s="4"/>
      <c r="AM39" s="44"/>
    </row>
    <row r="40" spans="1:39" ht="15.75" thickBot="1">
      <c r="A40" s="724"/>
      <c r="B40" s="69" t="s">
        <v>22</v>
      </c>
      <c r="C40" s="6"/>
      <c r="D40" s="6"/>
      <c r="E40" s="6"/>
      <c r="F40" s="6"/>
      <c r="G40" s="3"/>
      <c r="H40" s="3"/>
      <c r="I40" s="2"/>
      <c r="J40" s="16"/>
      <c r="K40" s="711" t="s">
        <v>31</v>
      </c>
      <c r="L40" s="712"/>
      <c r="M40" s="712"/>
      <c r="N40" s="712"/>
      <c r="O40" s="712"/>
      <c r="P40" s="712"/>
      <c r="Q40" s="712"/>
      <c r="R40" s="712"/>
      <c r="S40" s="712"/>
      <c r="T40" s="712"/>
      <c r="U40" s="712"/>
      <c r="V40" s="713"/>
      <c r="W40" s="57"/>
      <c r="X40" s="2"/>
      <c r="Y40" s="2"/>
      <c r="Z40" s="2"/>
      <c r="AA40" s="2"/>
      <c r="AB40" s="2"/>
      <c r="AC40" s="2"/>
      <c r="AD40" s="2"/>
      <c r="AE40" s="2"/>
      <c r="AF40" s="2"/>
      <c r="AG40" s="2"/>
      <c r="AH40" s="2"/>
      <c r="AI40" s="2"/>
      <c r="AJ40" s="2"/>
      <c r="AK40" s="2"/>
      <c r="AL40" s="4"/>
      <c r="AM40" s="44"/>
    </row>
    <row r="41" spans="1:39" ht="15.75" thickBot="1">
      <c r="A41" s="725"/>
      <c r="B41" s="71" t="s">
        <v>20</v>
      </c>
      <c r="C41" s="3"/>
      <c r="D41" s="3"/>
      <c r="E41" s="3"/>
      <c r="F41" s="3"/>
      <c r="G41" s="3"/>
      <c r="H41" s="3"/>
      <c r="I41" s="2"/>
      <c r="J41" s="16"/>
      <c r="K41" s="714" t="s">
        <v>31</v>
      </c>
      <c r="L41" s="715"/>
      <c r="M41" s="715"/>
      <c r="N41" s="715"/>
      <c r="O41" s="715"/>
      <c r="P41" s="715"/>
      <c r="Q41" s="715"/>
      <c r="R41" s="715"/>
      <c r="S41" s="715"/>
      <c r="T41" s="715"/>
      <c r="U41" s="715"/>
      <c r="V41" s="716"/>
      <c r="W41" s="57"/>
      <c r="X41" s="2"/>
      <c r="Y41" s="2"/>
      <c r="Z41" s="2"/>
      <c r="AA41" s="2"/>
      <c r="AB41" s="2"/>
      <c r="AC41" s="2"/>
      <c r="AD41" s="2"/>
      <c r="AE41" s="2"/>
      <c r="AF41" s="2"/>
      <c r="AG41" s="2"/>
      <c r="AH41" s="2"/>
      <c r="AI41" s="2"/>
      <c r="AJ41" s="2"/>
      <c r="AK41" s="2"/>
      <c r="AL41" s="4"/>
      <c r="AM41" s="44"/>
    </row>
    <row r="42" spans="1:39" ht="15.75" thickBot="1">
      <c r="A42" s="723" t="s">
        <v>8</v>
      </c>
      <c r="B42" s="14"/>
      <c r="C42" s="36"/>
      <c r="D42" s="36"/>
      <c r="E42" s="13">
        <v>1</v>
      </c>
      <c r="F42" s="13">
        <v>2</v>
      </c>
      <c r="G42" s="13">
        <v>3</v>
      </c>
      <c r="H42" s="13">
        <v>4</v>
      </c>
      <c r="I42" s="13">
        <v>5</v>
      </c>
      <c r="J42" s="12">
        <v>6</v>
      </c>
      <c r="K42" s="26">
        <v>7</v>
      </c>
      <c r="L42" s="26">
        <v>8</v>
      </c>
      <c r="M42" s="26">
        <v>9</v>
      </c>
      <c r="N42" s="26">
        <v>10</v>
      </c>
      <c r="O42" s="26">
        <v>11</v>
      </c>
      <c r="P42" s="26">
        <v>12</v>
      </c>
      <c r="Q42" s="25">
        <v>13</v>
      </c>
      <c r="R42" s="26">
        <v>14</v>
      </c>
      <c r="S42" s="26">
        <v>15</v>
      </c>
      <c r="T42" s="26">
        <v>16</v>
      </c>
      <c r="U42" s="26">
        <v>17</v>
      </c>
      <c r="V42" s="26">
        <v>18</v>
      </c>
      <c r="W42" s="18">
        <v>19</v>
      </c>
      <c r="X42" s="17">
        <v>20</v>
      </c>
      <c r="Y42" s="74">
        <v>21</v>
      </c>
      <c r="Z42" s="18">
        <v>22</v>
      </c>
      <c r="AA42" s="18">
        <v>23</v>
      </c>
      <c r="AB42" s="18">
        <v>24</v>
      </c>
      <c r="AC42" s="18">
        <v>25</v>
      </c>
      <c r="AD42" s="18">
        <v>26</v>
      </c>
      <c r="AE42" s="12">
        <v>27</v>
      </c>
      <c r="AF42" s="13">
        <v>28</v>
      </c>
      <c r="AG42" s="13">
        <v>29</v>
      </c>
      <c r="AH42" s="13">
        <v>30</v>
      </c>
      <c r="AI42" s="3"/>
      <c r="AJ42" s="35"/>
      <c r="AK42" s="35"/>
      <c r="AL42" s="6"/>
      <c r="AM42" s="34"/>
    </row>
    <row r="43" spans="1:39" ht="15.75" thickBot="1">
      <c r="A43" s="724"/>
      <c r="B43" s="65" t="s">
        <v>19</v>
      </c>
      <c r="C43" s="6"/>
      <c r="D43" s="6"/>
      <c r="E43" s="4"/>
      <c r="F43" s="4"/>
      <c r="G43" s="2"/>
      <c r="H43" s="2"/>
      <c r="I43" s="2"/>
      <c r="J43" s="16"/>
      <c r="K43" s="705" t="s">
        <v>32</v>
      </c>
      <c r="L43" s="706"/>
      <c r="M43" s="706"/>
      <c r="N43" s="706"/>
      <c r="O43" s="706"/>
      <c r="P43" s="706"/>
      <c r="Q43" s="706"/>
      <c r="R43" s="706"/>
      <c r="S43" s="706"/>
      <c r="T43" s="706"/>
      <c r="U43" s="706"/>
      <c r="V43" s="706"/>
      <c r="W43" s="706"/>
      <c r="X43" s="706"/>
      <c r="Y43" s="706"/>
      <c r="Z43" s="706"/>
      <c r="AA43" s="706"/>
      <c r="AB43" s="706"/>
      <c r="AC43" s="706"/>
      <c r="AD43" s="707"/>
      <c r="AE43" s="57"/>
      <c r="AF43" s="2"/>
      <c r="AG43" s="2"/>
      <c r="AH43" s="2"/>
      <c r="AI43" s="3"/>
      <c r="AJ43" s="3"/>
      <c r="AK43" s="3"/>
      <c r="AL43" s="6"/>
      <c r="AM43" s="34"/>
    </row>
    <row r="44" spans="1:39" ht="15.75" thickBot="1">
      <c r="A44" s="724"/>
      <c r="B44" s="67" t="s">
        <v>21</v>
      </c>
      <c r="C44" s="6"/>
      <c r="D44" s="6"/>
      <c r="E44" s="4"/>
      <c r="F44" s="4"/>
      <c r="G44" s="2"/>
      <c r="H44" s="2"/>
      <c r="I44" s="2"/>
      <c r="J44" s="16"/>
      <c r="K44" s="708" t="s">
        <v>32</v>
      </c>
      <c r="L44" s="709"/>
      <c r="M44" s="709"/>
      <c r="N44" s="709"/>
      <c r="O44" s="709"/>
      <c r="P44" s="709"/>
      <c r="Q44" s="709"/>
      <c r="R44" s="709"/>
      <c r="S44" s="709"/>
      <c r="T44" s="709"/>
      <c r="U44" s="709"/>
      <c r="V44" s="709"/>
      <c r="W44" s="709"/>
      <c r="X44" s="709"/>
      <c r="Y44" s="709"/>
      <c r="Z44" s="709"/>
      <c r="AA44" s="709"/>
      <c r="AB44" s="709"/>
      <c r="AC44" s="709"/>
      <c r="AD44" s="710"/>
      <c r="AE44" s="57"/>
      <c r="AF44" s="2"/>
      <c r="AG44" s="2"/>
      <c r="AH44" s="2"/>
      <c r="AI44" s="3"/>
      <c r="AJ44" s="3"/>
      <c r="AK44" s="3"/>
      <c r="AL44" s="6"/>
      <c r="AM44" s="34"/>
    </row>
    <row r="45" spans="1:39" ht="15.75" thickBot="1">
      <c r="A45" s="724"/>
      <c r="B45" s="69" t="s">
        <v>22</v>
      </c>
      <c r="C45" s="6"/>
      <c r="D45" s="6"/>
      <c r="E45" s="4"/>
      <c r="F45" s="4"/>
      <c r="G45" s="2"/>
      <c r="H45" s="2"/>
      <c r="I45" s="2"/>
      <c r="J45" s="16"/>
      <c r="K45" s="711" t="s">
        <v>32</v>
      </c>
      <c r="L45" s="712"/>
      <c r="M45" s="712"/>
      <c r="N45" s="712"/>
      <c r="O45" s="712"/>
      <c r="P45" s="712"/>
      <c r="Q45" s="712"/>
      <c r="R45" s="712"/>
      <c r="S45" s="712"/>
      <c r="T45" s="712"/>
      <c r="U45" s="712"/>
      <c r="V45" s="712"/>
      <c r="W45" s="712"/>
      <c r="X45" s="712"/>
      <c r="Y45" s="712"/>
      <c r="Z45" s="712"/>
      <c r="AA45" s="712"/>
      <c r="AB45" s="712"/>
      <c r="AC45" s="712"/>
      <c r="AD45" s="713"/>
      <c r="AE45" s="57"/>
      <c r="AF45" s="2"/>
      <c r="AG45" s="2"/>
      <c r="AH45" s="2"/>
      <c r="AI45" s="3"/>
      <c r="AJ45" s="3"/>
      <c r="AK45" s="3"/>
      <c r="AL45" s="6"/>
      <c r="AM45" s="34"/>
    </row>
    <row r="46" spans="1:39" ht="15.75" thickBot="1">
      <c r="A46" s="725"/>
      <c r="B46" s="71" t="s">
        <v>20</v>
      </c>
      <c r="C46" s="3"/>
      <c r="D46" s="3"/>
      <c r="E46" s="2"/>
      <c r="F46" s="2"/>
      <c r="G46" s="2"/>
      <c r="H46" s="2"/>
      <c r="I46" s="2"/>
      <c r="J46" s="16"/>
      <c r="K46" s="714" t="s">
        <v>32</v>
      </c>
      <c r="L46" s="715"/>
      <c r="M46" s="715"/>
      <c r="N46" s="715"/>
      <c r="O46" s="715"/>
      <c r="P46" s="715"/>
      <c r="Q46" s="715"/>
      <c r="R46" s="715"/>
      <c r="S46" s="715"/>
      <c r="T46" s="715"/>
      <c r="U46" s="715"/>
      <c r="V46" s="715"/>
      <c r="W46" s="715"/>
      <c r="X46" s="715"/>
      <c r="Y46" s="715"/>
      <c r="Z46" s="715"/>
      <c r="AA46" s="715"/>
      <c r="AB46" s="715"/>
      <c r="AC46" s="715"/>
      <c r="AD46" s="716"/>
      <c r="AE46" s="57"/>
      <c r="AF46" s="2"/>
      <c r="AG46" s="2"/>
      <c r="AH46" s="2"/>
      <c r="AI46" s="3"/>
      <c r="AJ46" s="3"/>
      <c r="AK46" s="3"/>
      <c r="AL46" s="6"/>
      <c r="AM46" s="34"/>
    </row>
    <row r="47" spans="1:39" ht="15">
      <c r="A47" s="723" t="s">
        <v>9</v>
      </c>
      <c r="B47" s="14"/>
      <c r="C47" s="6"/>
      <c r="D47" s="6"/>
      <c r="E47" s="6"/>
      <c r="F47" s="36"/>
      <c r="G47" s="13">
        <v>1</v>
      </c>
      <c r="H47" s="13">
        <v>2</v>
      </c>
      <c r="I47" s="13">
        <v>3</v>
      </c>
      <c r="J47" s="12">
        <v>4</v>
      </c>
      <c r="K47" s="22">
        <v>5</v>
      </c>
      <c r="L47" s="22">
        <v>6</v>
      </c>
      <c r="M47" s="22">
        <v>7</v>
      </c>
      <c r="N47" s="22">
        <v>8</v>
      </c>
      <c r="O47" s="22">
        <v>9</v>
      </c>
      <c r="P47" s="22">
        <v>10</v>
      </c>
      <c r="Q47" s="21">
        <v>11</v>
      </c>
      <c r="R47" s="22">
        <v>12</v>
      </c>
      <c r="S47" s="22">
        <v>13</v>
      </c>
      <c r="T47" s="22">
        <v>14</v>
      </c>
      <c r="U47" s="22">
        <v>15</v>
      </c>
      <c r="V47" s="22">
        <v>16</v>
      </c>
      <c r="W47" s="22">
        <v>17</v>
      </c>
      <c r="X47" s="21">
        <v>18</v>
      </c>
      <c r="Y47" s="22">
        <v>19</v>
      </c>
      <c r="Z47" s="22">
        <v>20</v>
      </c>
      <c r="AA47" s="22">
        <v>21</v>
      </c>
      <c r="AB47" s="22">
        <v>22</v>
      </c>
      <c r="AC47" s="22">
        <v>23</v>
      </c>
      <c r="AD47" s="22">
        <v>24</v>
      </c>
      <c r="AE47" s="12">
        <v>25</v>
      </c>
      <c r="AF47" s="13">
        <v>26</v>
      </c>
      <c r="AG47" s="13">
        <v>27</v>
      </c>
      <c r="AH47" s="13">
        <v>28</v>
      </c>
      <c r="AI47" s="13">
        <v>29</v>
      </c>
      <c r="AJ47" s="13">
        <v>30</v>
      </c>
      <c r="AK47" s="13">
        <v>31</v>
      </c>
      <c r="AL47" s="6"/>
      <c r="AM47" s="34"/>
    </row>
    <row r="48" spans="1:39" ht="15">
      <c r="A48" s="724"/>
      <c r="B48" s="65" t="s">
        <v>19</v>
      </c>
      <c r="C48" s="6"/>
      <c r="D48" s="6"/>
      <c r="E48" s="6"/>
      <c r="F48" s="6"/>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6"/>
      <c r="AM48" s="34"/>
    </row>
    <row r="49" spans="1:39" ht="15">
      <c r="A49" s="724"/>
      <c r="B49" s="67" t="s">
        <v>21</v>
      </c>
      <c r="C49" s="6"/>
      <c r="D49" s="6"/>
      <c r="E49" s="6"/>
      <c r="F49" s="6"/>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6"/>
      <c r="AM49" s="34"/>
    </row>
    <row r="50" spans="1:39" ht="15">
      <c r="A50" s="724"/>
      <c r="B50" s="69" t="s">
        <v>22</v>
      </c>
      <c r="C50" s="6"/>
      <c r="D50" s="6"/>
      <c r="E50" s="6"/>
      <c r="F50" s="6"/>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6"/>
      <c r="AM50" s="34"/>
    </row>
    <row r="51" spans="1:39" ht="15">
      <c r="A51" s="725"/>
      <c r="B51" s="5" t="s">
        <v>20</v>
      </c>
      <c r="C51" s="3"/>
      <c r="D51" s="3"/>
      <c r="E51" s="3"/>
      <c r="F51" s="3"/>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6"/>
      <c r="AM51" s="34"/>
    </row>
    <row r="52" spans="1:39" ht="15.75" thickBot="1">
      <c r="A52" s="723" t="s">
        <v>10</v>
      </c>
      <c r="B52" s="14"/>
      <c r="C52" s="12">
        <v>1</v>
      </c>
      <c r="D52" s="13">
        <v>2</v>
      </c>
      <c r="E52" s="13">
        <v>3</v>
      </c>
      <c r="F52" s="13">
        <v>4</v>
      </c>
      <c r="G52" s="18">
        <v>5</v>
      </c>
      <c r="H52" s="18">
        <v>6</v>
      </c>
      <c r="I52" s="18">
        <v>7</v>
      </c>
      <c r="J52" s="17">
        <v>8</v>
      </c>
      <c r="K52" s="18">
        <v>9</v>
      </c>
      <c r="L52" s="18">
        <v>10</v>
      </c>
      <c r="M52" s="18">
        <v>11</v>
      </c>
      <c r="N52" s="13">
        <v>12</v>
      </c>
      <c r="O52" s="13">
        <v>13</v>
      </c>
      <c r="P52" s="13">
        <v>14</v>
      </c>
      <c r="Q52" s="12">
        <v>15</v>
      </c>
      <c r="R52" s="18">
        <v>16</v>
      </c>
      <c r="S52" s="18">
        <v>17</v>
      </c>
      <c r="T52" s="18">
        <v>18</v>
      </c>
      <c r="U52" s="18">
        <v>19</v>
      </c>
      <c r="V52" s="18">
        <v>20</v>
      </c>
      <c r="W52" s="13">
        <v>21</v>
      </c>
      <c r="X52" s="15">
        <v>22</v>
      </c>
      <c r="Y52" s="13">
        <v>23</v>
      </c>
      <c r="Z52" s="13">
        <v>24</v>
      </c>
      <c r="AA52" s="13">
        <v>25</v>
      </c>
      <c r="AB52" s="13">
        <v>26</v>
      </c>
      <c r="AC52" s="76">
        <v>27</v>
      </c>
      <c r="AD52" s="13">
        <v>28</v>
      </c>
      <c r="AE52" s="12">
        <v>29</v>
      </c>
      <c r="AF52" s="13">
        <v>30</v>
      </c>
      <c r="AG52" s="3"/>
      <c r="AH52" s="35"/>
      <c r="AI52" s="35"/>
      <c r="AJ52" s="35"/>
      <c r="AK52" s="35"/>
      <c r="AL52" s="35"/>
      <c r="AM52" s="34"/>
    </row>
    <row r="53" spans="1:39" ht="15.75" thickBot="1">
      <c r="A53" s="724"/>
      <c r="B53" s="65" t="s">
        <v>19</v>
      </c>
      <c r="C53" s="4"/>
      <c r="D53" s="705" t="s">
        <v>33</v>
      </c>
      <c r="E53" s="706"/>
      <c r="F53" s="706"/>
      <c r="G53" s="706"/>
      <c r="H53" s="706"/>
      <c r="I53" s="706"/>
      <c r="J53" s="706"/>
      <c r="K53" s="734"/>
      <c r="L53" s="734"/>
      <c r="M53" s="734"/>
      <c r="N53" s="734"/>
      <c r="O53" s="735"/>
      <c r="P53" s="31"/>
      <c r="Q53" s="33"/>
      <c r="R53" s="705" t="s">
        <v>34</v>
      </c>
      <c r="S53" s="706"/>
      <c r="T53" s="706"/>
      <c r="U53" s="706"/>
      <c r="V53" s="707"/>
      <c r="W53" s="57"/>
      <c r="X53" s="2"/>
      <c r="Y53" s="29"/>
      <c r="Z53" s="29"/>
      <c r="AA53" s="29"/>
      <c r="AB53" s="29"/>
      <c r="AC53" s="29"/>
      <c r="AD53" s="2"/>
      <c r="AE53" s="2"/>
      <c r="AF53" s="2"/>
      <c r="AG53" s="3"/>
      <c r="AH53" s="3"/>
      <c r="AI53" s="3"/>
      <c r="AJ53" s="3"/>
      <c r="AK53" s="3"/>
      <c r="AL53" s="6"/>
      <c r="AM53" s="34"/>
    </row>
    <row r="54" spans="1:39" ht="15.75" thickBot="1">
      <c r="A54" s="724"/>
      <c r="B54" s="67" t="s">
        <v>21</v>
      </c>
      <c r="C54" s="4"/>
      <c r="D54" s="19"/>
      <c r="E54" s="19"/>
      <c r="F54" s="19"/>
      <c r="G54" s="19"/>
      <c r="H54" s="19"/>
      <c r="I54" s="19"/>
      <c r="J54" s="30"/>
      <c r="K54" s="708" t="s">
        <v>33</v>
      </c>
      <c r="L54" s="709"/>
      <c r="M54" s="709"/>
      <c r="N54" s="709"/>
      <c r="O54" s="709"/>
      <c r="P54" s="709"/>
      <c r="Q54" s="709"/>
      <c r="R54" s="709"/>
      <c r="S54" s="709"/>
      <c r="T54" s="709"/>
      <c r="U54" s="709"/>
      <c r="V54" s="710"/>
      <c r="W54" s="57"/>
      <c r="X54" s="16"/>
      <c r="Y54" s="708" t="s">
        <v>35</v>
      </c>
      <c r="Z54" s="709"/>
      <c r="AA54" s="709"/>
      <c r="AB54" s="709"/>
      <c r="AC54" s="710"/>
      <c r="AD54" s="57"/>
      <c r="AE54" s="2"/>
      <c r="AF54" s="2"/>
      <c r="AG54" s="3"/>
      <c r="AH54" s="3"/>
      <c r="AI54" s="3"/>
      <c r="AJ54" s="3"/>
      <c r="AK54" s="3"/>
      <c r="AL54" s="6"/>
      <c r="AM54" s="34"/>
    </row>
    <row r="55" spans="1:39" ht="15.75" thickBot="1">
      <c r="A55" s="724"/>
      <c r="B55" s="69" t="s">
        <v>22</v>
      </c>
      <c r="C55" s="4"/>
      <c r="D55" s="29"/>
      <c r="E55" s="29"/>
      <c r="F55" s="29"/>
      <c r="G55" s="29"/>
      <c r="H55" s="29"/>
      <c r="I55" s="29"/>
      <c r="J55" s="33"/>
      <c r="K55" s="711" t="s">
        <v>33</v>
      </c>
      <c r="L55" s="712"/>
      <c r="M55" s="712"/>
      <c r="N55" s="712"/>
      <c r="O55" s="712"/>
      <c r="P55" s="712"/>
      <c r="Q55" s="712"/>
      <c r="R55" s="712"/>
      <c r="S55" s="712"/>
      <c r="T55" s="712"/>
      <c r="U55" s="712"/>
      <c r="V55" s="713"/>
      <c r="W55" s="57"/>
      <c r="X55" s="16"/>
      <c r="Y55" s="711" t="s">
        <v>34</v>
      </c>
      <c r="Z55" s="712"/>
      <c r="AA55" s="712"/>
      <c r="AB55" s="712"/>
      <c r="AC55" s="713"/>
      <c r="AD55" s="57"/>
      <c r="AE55" s="2"/>
      <c r="AF55" s="2"/>
      <c r="AG55" s="3"/>
      <c r="AH55" s="3"/>
      <c r="AI55" s="3"/>
      <c r="AJ55" s="3"/>
      <c r="AK55" s="3"/>
      <c r="AL55" s="6"/>
      <c r="AM55" s="34"/>
    </row>
    <row r="56" spans="1:39" ht="15.75" thickBot="1">
      <c r="A56" s="725"/>
      <c r="B56" s="71" t="s">
        <v>20</v>
      </c>
      <c r="C56" s="2"/>
      <c r="D56" s="714" t="s">
        <v>33</v>
      </c>
      <c r="E56" s="715"/>
      <c r="F56" s="715"/>
      <c r="G56" s="715"/>
      <c r="H56" s="715"/>
      <c r="I56" s="715"/>
      <c r="J56" s="715"/>
      <c r="K56" s="715"/>
      <c r="L56" s="715"/>
      <c r="M56" s="715"/>
      <c r="N56" s="715"/>
      <c r="O56" s="716"/>
      <c r="P56" s="32"/>
      <c r="Q56" s="30"/>
      <c r="R56" s="714" t="s">
        <v>34</v>
      </c>
      <c r="S56" s="715"/>
      <c r="T56" s="715"/>
      <c r="U56" s="715"/>
      <c r="V56" s="716"/>
      <c r="W56" s="57"/>
      <c r="X56" s="2"/>
      <c r="Y56" s="19"/>
      <c r="Z56" s="19"/>
      <c r="AA56" s="19"/>
      <c r="AB56" s="19"/>
      <c r="AC56" s="19"/>
      <c r="AD56" s="2"/>
      <c r="AE56" s="2"/>
      <c r="AF56" s="2"/>
      <c r="AG56" s="3"/>
      <c r="AH56" s="3"/>
      <c r="AI56" s="3"/>
      <c r="AJ56" s="3"/>
      <c r="AK56" s="3"/>
      <c r="AL56" s="6"/>
      <c r="AM56" s="34"/>
    </row>
    <row r="57" spans="1:39" ht="15.75" thickBot="1">
      <c r="A57" s="723" t="s">
        <v>11</v>
      </c>
      <c r="B57" s="14"/>
      <c r="C57" s="6"/>
      <c r="D57" s="36"/>
      <c r="E57" s="22">
        <v>1</v>
      </c>
      <c r="F57" s="22">
        <v>2</v>
      </c>
      <c r="G57" s="22">
        <v>3</v>
      </c>
      <c r="H57" s="22">
        <v>4</v>
      </c>
      <c r="I57" s="22">
        <v>5</v>
      </c>
      <c r="J57" s="21">
        <v>6</v>
      </c>
      <c r="K57" s="26">
        <v>7</v>
      </c>
      <c r="L57" s="26">
        <v>8</v>
      </c>
      <c r="M57" s="26">
        <v>9</v>
      </c>
      <c r="N57" s="26">
        <v>10</v>
      </c>
      <c r="O57" s="26">
        <v>11</v>
      </c>
      <c r="P57" s="13">
        <v>12</v>
      </c>
      <c r="Q57" s="12">
        <v>13</v>
      </c>
      <c r="R57" s="22">
        <v>14</v>
      </c>
      <c r="S57" s="22">
        <v>15</v>
      </c>
      <c r="T57" s="22">
        <v>16</v>
      </c>
      <c r="U57" s="22">
        <v>17</v>
      </c>
      <c r="V57" s="22">
        <v>18</v>
      </c>
      <c r="W57" s="13">
        <v>19</v>
      </c>
      <c r="X57" s="12">
        <v>20</v>
      </c>
      <c r="Y57" s="13">
        <v>21</v>
      </c>
      <c r="Z57" s="13">
        <v>22</v>
      </c>
      <c r="AA57" s="13">
        <v>23</v>
      </c>
      <c r="AB57" s="13">
        <v>24</v>
      </c>
      <c r="AC57" s="76">
        <v>25</v>
      </c>
      <c r="AD57" s="13">
        <v>26</v>
      </c>
      <c r="AE57" s="12">
        <v>27</v>
      </c>
      <c r="AF57" s="13">
        <v>28</v>
      </c>
      <c r="AG57" s="13">
        <v>29</v>
      </c>
      <c r="AH57" s="13">
        <v>30</v>
      </c>
      <c r="AI57" s="13">
        <v>31</v>
      </c>
      <c r="AJ57" s="35"/>
      <c r="AK57" s="35"/>
      <c r="AL57" s="6"/>
      <c r="AM57" s="34"/>
    </row>
    <row r="58" spans="1:39" ht="15.75" thickBot="1">
      <c r="A58" s="724"/>
      <c r="B58" s="65" t="s">
        <v>19</v>
      </c>
      <c r="C58" s="6"/>
      <c r="D58" s="6"/>
      <c r="E58" s="4"/>
      <c r="F58" s="4"/>
      <c r="G58" s="2"/>
      <c r="H58" s="2"/>
      <c r="I58" s="2"/>
      <c r="J58" s="16"/>
      <c r="K58" s="705" t="s">
        <v>33</v>
      </c>
      <c r="L58" s="706"/>
      <c r="M58" s="706"/>
      <c r="N58" s="706"/>
      <c r="O58" s="707"/>
      <c r="P58" s="57"/>
      <c r="Q58" s="2"/>
      <c r="R58" s="2"/>
      <c r="S58" s="2"/>
      <c r="T58" s="2"/>
      <c r="U58" s="2"/>
      <c r="V58" s="2"/>
      <c r="W58" s="2"/>
      <c r="X58" s="2"/>
      <c r="Y58" s="2"/>
      <c r="Z58" s="2"/>
      <c r="AA58" s="2"/>
      <c r="AB58" s="2"/>
      <c r="AC58" s="2"/>
      <c r="AD58" s="2"/>
      <c r="AE58" s="2"/>
      <c r="AF58" s="2"/>
      <c r="AG58" s="2"/>
      <c r="AH58" s="2"/>
      <c r="AI58" s="2"/>
      <c r="AJ58" s="3"/>
      <c r="AK58" s="3"/>
      <c r="AL58" s="6"/>
      <c r="AM58" s="34"/>
    </row>
    <row r="59" spans="1:39" ht="15.75" thickBot="1">
      <c r="A59" s="724"/>
      <c r="B59" s="67" t="s">
        <v>21</v>
      </c>
      <c r="C59" s="6"/>
      <c r="D59" s="6"/>
      <c r="E59" s="4"/>
      <c r="F59" s="4"/>
      <c r="G59" s="2"/>
      <c r="H59" s="2"/>
      <c r="I59" s="2"/>
      <c r="J59" s="16"/>
      <c r="K59" s="708" t="s">
        <v>33</v>
      </c>
      <c r="L59" s="709"/>
      <c r="M59" s="709"/>
      <c r="N59" s="709"/>
      <c r="O59" s="710"/>
      <c r="P59" s="57"/>
      <c r="Q59" s="2"/>
      <c r="R59" s="2"/>
      <c r="S59" s="2"/>
      <c r="T59" s="2"/>
      <c r="U59" s="2"/>
      <c r="V59" s="2"/>
      <c r="W59" s="2"/>
      <c r="X59" s="2"/>
      <c r="Y59" s="2"/>
      <c r="Z59" s="2"/>
      <c r="AA59" s="2"/>
      <c r="AB59" s="2"/>
      <c r="AC59" s="2"/>
      <c r="AD59" s="2"/>
      <c r="AE59" s="2"/>
      <c r="AF59" s="2"/>
      <c r="AG59" s="2"/>
      <c r="AH59" s="2"/>
      <c r="AI59" s="2"/>
      <c r="AJ59" s="3"/>
      <c r="AK59" s="3"/>
      <c r="AL59" s="6"/>
      <c r="AM59" s="34"/>
    </row>
    <row r="60" spans="1:39" ht="15.75" thickBot="1">
      <c r="A60" s="724"/>
      <c r="B60" s="69" t="s">
        <v>22</v>
      </c>
      <c r="C60" s="6"/>
      <c r="D60" s="6"/>
      <c r="E60" s="4"/>
      <c r="F60" s="4"/>
      <c r="G60" s="2"/>
      <c r="H60" s="2"/>
      <c r="I60" s="2"/>
      <c r="J60" s="16"/>
      <c r="K60" s="711" t="s">
        <v>33</v>
      </c>
      <c r="L60" s="712"/>
      <c r="M60" s="712"/>
      <c r="N60" s="712"/>
      <c r="O60" s="713"/>
      <c r="P60" s="57"/>
      <c r="Q60" s="2"/>
      <c r="R60" s="2"/>
      <c r="S60" s="2"/>
      <c r="T60" s="2"/>
      <c r="U60" s="2"/>
      <c r="V60" s="2"/>
      <c r="W60" s="2"/>
      <c r="X60" s="2"/>
      <c r="Y60" s="2"/>
      <c r="Z60" s="2"/>
      <c r="AA60" s="2"/>
      <c r="AB60" s="2"/>
      <c r="AC60" s="2"/>
      <c r="AD60" s="2"/>
      <c r="AE60" s="2"/>
      <c r="AF60" s="2"/>
      <c r="AG60" s="2"/>
      <c r="AH60" s="2"/>
      <c r="AI60" s="2"/>
      <c r="AJ60" s="3"/>
      <c r="AK60" s="3"/>
      <c r="AL60" s="6"/>
      <c r="AM60" s="34"/>
    </row>
    <row r="61" spans="1:39" ht="15.75" thickBot="1">
      <c r="A61" s="732"/>
      <c r="B61" s="73" t="s">
        <v>20</v>
      </c>
      <c r="C61" s="37"/>
      <c r="D61" s="37"/>
      <c r="E61" s="38"/>
      <c r="F61" s="38"/>
      <c r="G61" s="38"/>
      <c r="H61" s="38"/>
      <c r="I61" s="38"/>
      <c r="J61" s="39"/>
      <c r="K61" s="714" t="s">
        <v>33</v>
      </c>
      <c r="L61" s="715"/>
      <c r="M61" s="715"/>
      <c r="N61" s="715"/>
      <c r="O61" s="716"/>
      <c r="P61" s="40"/>
      <c r="Q61" s="38"/>
      <c r="R61" s="38"/>
      <c r="S61" s="38"/>
      <c r="T61" s="38"/>
      <c r="U61" s="38"/>
      <c r="V61" s="38"/>
      <c r="W61" s="38"/>
      <c r="X61" s="38"/>
      <c r="Y61" s="38"/>
      <c r="Z61" s="38"/>
      <c r="AA61" s="38"/>
      <c r="AB61" s="38"/>
      <c r="AC61" s="38"/>
      <c r="AD61" s="38"/>
      <c r="AE61" s="38"/>
      <c r="AF61" s="38"/>
      <c r="AG61" s="38"/>
      <c r="AH61" s="38"/>
      <c r="AI61" s="38"/>
      <c r="AJ61" s="37"/>
      <c r="AK61" s="37"/>
      <c r="AL61" s="41"/>
      <c r="AM61" s="42"/>
    </row>
    <row r="63" spans="1:39" ht="15.75">
      <c r="A63" s="7"/>
      <c r="B63" s="733" t="s">
        <v>48</v>
      </c>
      <c r="C63" s="733"/>
      <c r="D63" s="733"/>
      <c r="E63" s="733"/>
      <c r="F63" s="733"/>
      <c r="G63" s="733"/>
      <c r="H63" s="733"/>
      <c r="I63" s="733"/>
      <c r="J63" s="733"/>
      <c r="K63" s="733"/>
      <c r="L63" s="733"/>
      <c r="M63" s="733"/>
      <c r="N63" s="733"/>
      <c r="O63" s="733"/>
      <c r="P63" s="733"/>
      <c r="Q63" s="733"/>
      <c r="R63" s="733"/>
      <c r="S63" s="46"/>
      <c r="T63" s="47"/>
      <c r="U63" s="47"/>
      <c r="V63" s="7"/>
      <c r="W63" s="7"/>
      <c r="X63" s="7"/>
      <c r="Y63" s="7"/>
      <c r="Z63" s="7"/>
      <c r="AA63" s="7"/>
      <c r="AB63" s="7"/>
      <c r="AC63" s="7"/>
      <c r="AD63" s="7"/>
      <c r="AE63" s="7"/>
      <c r="AF63" s="7"/>
      <c r="AG63" s="7"/>
      <c r="AH63" s="8"/>
      <c r="AI63" s="8"/>
      <c r="AJ63" s="8"/>
      <c r="AK63" s="8"/>
      <c r="AL63" s="8"/>
      <c r="AM63" s="8"/>
    </row>
    <row r="64" spans="1:39" ht="15.75">
      <c r="A64" s="78"/>
      <c r="B64" s="48"/>
      <c r="C64" s="49"/>
      <c r="D64" s="50"/>
      <c r="E64" s="50"/>
      <c r="F64" s="50"/>
      <c r="G64" s="50"/>
      <c r="H64" s="50"/>
      <c r="I64" s="50"/>
      <c r="J64" s="50"/>
      <c r="K64" s="50"/>
      <c r="L64" s="50"/>
      <c r="M64" s="50"/>
      <c r="N64" s="50"/>
      <c r="O64" s="50"/>
      <c r="P64" s="50"/>
      <c r="Q64" s="50"/>
      <c r="R64" s="50"/>
      <c r="S64" s="50"/>
      <c r="T64" s="50"/>
      <c r="U64" s="50"/>
      <c r="V64" s="9"/>
      <c r="W64" s="9"/>
      <c r="X64" s="9"/>
      <c r="Y64" s="9"/>
      <c r="Z64" s="9"/>
      <c r="AA64" s="9"/>
      <c r="AB64" s="9"/>
      <c r="AC64" s="9"/>
      <c r="AD64" s="9"/>
      <c r="AE64" s="10"/>
      <c r="AF64" s="10"/>
      <c r="AG64" s="10"/>
      <c r="AH64" s="9"/>
      <c r="AI64" s="9"/>
      <c r="AJ64" s="9"/>
      <c r="AK64" s="9"/>
      <c r="AL64" s="10"/>
      <c r="AM64" s="10"/>
    </row>
    <row r="65" spans="1:39" ht="30.75">
      <c r="A65" s="736"/>
      <c r="B65" s="737" t="s">
        <v>44</v>
      </c>
      <c r="C65" s="738"/>
      <c r="D65" s="738"/>
      <c r="E65" s="738"/>
      <c r="F65" s="738"/>
      <c r="G65" s="738"/>
      <c r="H65" s="739"/>
      <c r="I65" s="55"/>
      <c r="J65" s="56" t="s">
        <v>36</v>
      </c>
      <c r="K65" s="56"/>
      <c r="L65" s="56" t="s">
        <v>21</v>
      </c>
      <c r="M65" s="56"/>
      <c r="N65" s="56" t="s">
        <v>22</v>
      </c>
      <c r="O65" s="56"/>
      <c r="P65" s="56" t="s">
        <v>20</v>
      </c>
      <c r="Q65" s="56"/>
      <c r="R65" s="56" t="s">
        <v>19</v>
      </c>
      <c r="S65" s="51"/>
      <c r="T65" s="51"/>
      <c r="U65" s="51"/>
      <c r="V65" s="52"/>
      <c r="W65" s="9"/>
      <c r="X65" s="9"/>
      <c r="Y65" s="9"/>
      <c r="Z65" s="9"/>
      <c r="AA65" s="9"/>
      <c r="AB65" s="9"/>
      <c r="AC65" s="9"/>
      <c r="AD65" s="9"/>
      <c r="AE65" s="9"/>
      <c r="AF65" s="9"/>
      <c r="AG65" s="9"/>
      <c r="AH65" s="10"/>
      <c r="AI65" s="9"/>
      <c r="AJ65" s="9"/>
      <c r="AK65" s="9"/>
      <c r="AL65" s="10"/>
      <c r="AM65" s="10"/>
    </row>
    <row r="66" spans="1:39" ht="15.75">
      <c r="A66" s="736"/>
      <c r="B66" s="740" t="s">
        <v>37</v>
      </c>
      <c r="C66" s="740"/>
      <c r="D66" s="740"/>
      <c r="E66" s="740"/>
      <c r="F66" s="740"/>
      <c r="G66" s="740"/>
      <c r="H66" s="740"/>
      <c r="I66" s="53"/>
      <c r="J66" s="54" t="s">
        <v>46</v>
      </c>
      <c r="K66" s="53"/>
      <c r="L66" s="54" t="s">
        <v>46</v>
      </c>
      <c r="M66" s="53"/>
      <c r="N66" s="54" t="s">
        <v>46</v>
      </c>
      <c r="O66" s="53"/>
      <c r="P66" s="54" t="s">
        <v>46</v>
      </c>
      <c r="Q66" s="53"/>
      <c r="R66" s="54" t="s">
        <v>46</v>
      </c>
      <c r="S66" s="50"/>
      <c r="T66" s="50"/>
      <c r="U66" s="50"/>
      <c r="V66" s="9"/>
      <c r="W66" s="9"/>
      <c r="X66" s="9"/>
      <c r="Y66" s="9"/>
      <c r="Z66" s="9"/>
      <c r="AA66" s="9"/>
      <c r="AB66" s="9"/>
      <c r="AC66" s="9"/>
      <c r="AD66" s="9"/>
      <c r="AE66" s="9"/>
      <c r="AF66" s="9"/>
      <c r="AG66" s="9"/>
      <c r="AH66" s="9"/>
      <c r="AI66" s="9"/>
      <c r="AJ66" s="9"/>
      <c r="AK66" s="9"/>
      <c r="AL66" s="10"/>
      <c r="AM66" s="10"/>
    </row>
    <row r="67" spans="1:39" ht="15.75">
      <c r="A67" s="736"/>
      <c r="B67" s="740" t="s">
        <v>38</v>
      </c>
      <c r="C67" s="740"/>
      <c r="D67" s="740"/>
      <c r="E67" s="740"/>
      <c r="F67" s="740"/>
      <c r="G67" s="740"/>
      <c r="H67" s="740"/>
      <c r="I67" s="53"/>
      <c r="J67" s="54" t="s">
        <v>46</v>
      </c>
      <c r="K67" s="53"/>
      <c r="L67" s="54" t="s">
        <v>46</v>
      </c>
      <c r="M67" s="53"/>
      <c r="N67" s="54" t="s">
        <v>46</v>
      </c>
      <c r="O67" s="53"/>
      <c r="P67" s="54" t="s">
        <v>46</v>
      </c>
      <c r="Q67" s="53"/>
      <c r="R67" s="54" t="s">
        <v>46</v>
      </c>
      <c r="S67" s="50"/>
      <c r="T67" s="50"/>
      <c r="U67" s="50"/>
      <c r="V67" s="9"/>
      <c r="W67" s="9"/>
      <c r="X67" s="9"/>
      <c r="Y67" s="9"/>
      <c r="Z67" s="9"/>
      <c r="AA67" s="9"/>
      <c r="AB67" s="9"/>
      <c r="AC67" s="9"/>
      <c r="AD67" s="9"/>
      <c r="AE67" s="9"/>
      <c r="AF67" s="9"/>
      <c r="AG67" s="9"/>
      <c r="AH67" s="9"/>
      <c r="AI67" s="9"/>
      <c r="AJ67" s="9"/>
      <c r="AK67" s="9"/>
      <c r="AL67" s="10"/>
      <c r="AM67" s="10"/>
    </row>
    <row r="68" spans="1:39" ht="15.75" customHeight="1">
      <c r="A68" s="736"/>
      <c r="B68" s="740" t="s">
        <v>39</v>
      </c>
      <c r="C68" s="740"/>
      <c r="D68" s="740"/>
      <c r="E68" s="740"/>
      <c r="F68" s="740"/>
      <c r="G68" s="740"/>
      <c r="H68" s="740"/>
      <c r="I68" s="2"/>
      <c r="J68" s="54" t="s">
        <v>46</v>
      </c>
      <c r="K68" s="2"/>
      <c r="L68" s="54"/>
      <c r="M68" s="2"/>
      <c r="N68" s="54" t="s">
        <v>47</v>
      </c>
      <c r="O68" s="2"/>
      <c r="P68" s="54" t="s">
        <v>46</v>
      </c>
      <c r="Q68" s="2"/>
      <c r="R68" s="54" t="s">
        <v>46</v>
      </c>
      <c r="S68" s="9"/>
      <c r="T68" s="9"/>
      <c r="U68" s="9"/>
      <c r="V68" s="9"/>
      <c r="W68" s="9"/>
      <c r="X68" s="9"/>
      <c r="Y68" s="9"/>
      <c r="Z68" s="9"/>
      <c r="AA68" s="9"/>
      <c r="AB68" s="9"/>
      <c r="AC68" s="9"/>
      <c r="AD68" s="9"/>
      <c r="AE68" s="9"/>
      <c r="AF68" s="9"/>
      <c r="AG68" s="11"/>
      <c r="AH68" s="9"/>
      <c r="AI68" s="9"/>
      <c r="AJ68" s="9"/>
      <c r="AK68" s="9"/>
      <c r="AL68" s="10"/>
      <c r="AM68" s="10"/>
    </row>
    <row r="69" spans="1:39" ht="15.75">
      <c r="A69" s="736"/>
      <c r="B69" s="740" t="s">
        <v>40</v>
      </c>
      <c r="C69" s="740"/>
      <c r="D69" s="740"/>
      <c r="E69" s="740"/>
      <c r="F69" s="740"/>
      <c r="G69" s="740"/>
      <c r="H69" s="740"/>
      <c r="I69" s="2"/>
      <c r="J69" s="54" t="s">
        <v>46</v>
      </c>
      <c r="K69" s="2"/>
      <c r="L69" s="54" t="s">
        <v>46</v>
      </c>
      <c r="M69" s="2"/>
      <c r="N69" s="2"/>
      <c r="O69" s="2"/>
      <c r="P69" s="2"/>
      <c r="Q69" s="2"/>
      <c r="R69" s="2"/>
      <c r="S69" s="9"/>
      <c r="T69" s="9"/>
      <c r="U69" s="9"/>
      <c r="V69" s="9"/>
      <c r="W69" s="9"/>
      <c r="X69" s="9"/>
      <c r="Y69" s="9"/>
      <c r="Z69" s="9"/>
      <c r="AA69" s="9"/>
      <c r="AB69" s="9"/>
      <c r="AC69" s="9"/>
      <c r="AD69" s="9"/>
      <c r="AE69" s="9"/>
      <c r="AF69" s="9"/>
      <c r="AG69" s="9"/>
      <c r="AH69" s="9"/>
      <c r="AI69" s="9"/>
      <c r="AJ69" s="9"/>
      <c r="AK69" s="9"/>
      <c r="AL69" s="9"/>
      <c r="AM69" s="10"/>
    </row>
    <row r="70" spans="1:39" ht="15.75">
      <c r="A70" s="736"/>
      <c r="B70" s="740" t="s">
        <v>41</v>
      </c>
      <c r="C70" s="740"/>
      <c r="D70" s="740"/>
      <c r="E70" s="740"/>
      <c r="F70" s="740"/>
      <c r="G70" s="740"/>
      <c r="H70" s="740"/>
      <c r="I70" s="2"/>
      <c r="J70" s="54" t="s">
        <v>46</v>
      </c>
      <c r="K70" s="2"/>
      <c r="L70" s="2"/>
      <c r="M70" s="2"/>
      <c r="N70" s="2"/>
      <c r="O70" s="2"/>
      <c r="P70" s="2"/>
      <c r="Q70" s="2"/>
      <c r="R70" s="2"/>
      <c r="S70" s="9"/>
      <c r="T70" s="9"/>
      <c r="U70" s="9"/>
      <c r="V70" s="9"/>
      <c r="W70" s="9"/>
      <c r="X70" s="9"/>
      <c r="Y70" s="9"/>
      <c r="Z70" s="9"/>
      <c r="AA70" s="9"/>
      <c r="AB70" s="9"/>
      <c r="AC70" s="9"/>
      <c r="AD70" s="9"/>
      <c r="AE70" s="9"/>
      <c r="AF70" s="9"/>
      <c r="AG70" s="11"/>
      <c r="AH70" s="9"/>
      <c r="AI70" s="9"/>
      <c r="AJ70" s="9"/>
      <c r="AK70" s="9"/>
      <c r="AL70" s="10"/>
      <c r="AM70" s="10"/>
    </row>
    <row r="71" spans="1:39" ht="15.75">
      <c r="A71" s="736"/>
      <c r="B71" s="740" t="s">
        <v>42</v>
      </c>
      <c r="C71" s="740"/>
      <c r="D71" s="740"/>
      <c r="E71" s="740"/>
      <c r="F71" s="740"/>
      <c r="G71" s="740"/>
      <c r="H71" s="740"/>
      <c r="I71" s="2"/>
      <c r="J71" s="54" t="s">
        <v>46</v>
      </c>
      <c r="K71" s="2"/>
      <c r="L71" s="54" t="s">
        <v>46</v>
      </c>
      <c r="M71" s="2"/>
      <c r="N71" s="2"/>
      <c r="O71" s="2"/>
      <c r="P71" s="2"/>
      <c r="Q71" s="2"/>
      <c r="R71" s="2"/>
      <c r="S71" s="9"/>
      <c r="T71" s="9"/>
      <c r="U71" s="9"/>
      <c r="V71" s="9"/>
      <c r="W71" s="9"/>
      <c r="X71" s="9"/>
      <c r="Y71" s="9"/>
      <c r="Z71" s="9"/>
      <c r="AA71" s="9"/>
      <c r="AB71" s="9"/>
      <c r="AC71" s="9"/>
      <c r="AD71" s="9"/>
      <c r="AE71" s="9"/>
      <c r="AF71" s="9"/>
      <c r="AG71" s="9"/>
      <c r="AH71" s="9"/>
      <c r="AI71" s="9"/>
      <c r="AJ71" s="9"/>
      <c r="AK71" s="9"/>
      <c r="AL71" s="10"/>
      <c r="AM71" s="10"/>
    </row>
    <row r="72" spans="1:39" ht="15.75">
      <c r="A72" s="736"/>
      <c r="B72" s="740" t="s">
        <v>43</v>
      </c>
      <c r="C72" s="740"/>
      <c r="D72" s="740"/>
      <c r="E72" s="740"/>
      <c r="F72" s="740"/>
      <c r="G72" s="740"/>
      <c r="H72" s="740"/>
      <c r="I72" s="2"/>
      <c r="J72" s="54" t="s">
        <v>46</v>
      </c>
      <c r="K72" s="2"/>
      <c r="L72" s="2"/>
      <c r="M72" s="2"/>
      <c r="N72" s="2"/>
      <c r="O72" s="2"/>
      <c r="P72" s="2"/>
      <c r="Q72" s="2"/>
      <c r="R72" s="2"/>
      <c r="S72" s="9"/>
      <c r="T72" s="9"/>
      <c r="U72" s="9"/>
      <c r="V72" s="9"/>
      <c r="W72" s="9"/>
      <c r="X72" s="9"/>
      <c r="Y72" s="9"/>
      <c r="Z72" s="9"/>
      <c r="AA72" s="9"/>
      <c r="AB72" s="9"/>
      <c r="AC72" s="9"/>
      <c r="AD72" s="9"/>
      <c r="AE72" s="9"/>
      <c r="AF72" s="9"/>
      <c r="AG72" s="11"/>
      <c r="AH72" s="9"/>
      <c r="AI72" s="9"/>
      <c r="AJ72" s="9"/>
      <c r="AK72" s="9"/>
      <c r="AL72" s="10"/>
      <c r="AM72" s="10"/>
    </row>
    <row r="73" spans="1:39" ht="15.75">
      <c r="A73" s="736"/>
      <c r="B73" s="740" t="s">
        <v>45</v>
      </c>
      <c r="C73" s="740"/>
      <c r="D73" s="740"/>
      <c r="E73" s="740"/>
      <c r="F73" s="740"/>
      <c r="G73" s="740"/>
      <c r="H73" s="740"/>
      <c r="I73" s="2"/>
      <c r="J73" s="2"/>
      <c r="K73" s="2"/>
      <c r="L73" s="2"/>
      <c r="M73" s="2"/>
      <c r="N73" s="2"/>
      <c r="O73" s="2"/>
      <c r="P73" s="2"/>
      <c r="Q73" s="2"/>
      <c r="R73" s="54" t="s">
        <v>46</v>
      </c>
      <c r="S73" s="9"/>
      <c r="T73" s="9"/>
      <c r="U73" s="9"/>
      <c r="V73" s="9"/>
      <c r="W73" s="9"/>
      <c r="X73" s="9"/>
      <c r="Y73" s="9"/>
      <c r="Z73" s="9"/>
      <c r="AA73" s="9"/>
      <c r="AB73" s="9"/>
      <c r="AC73" s="9"/>
      <c r="AD73" s="9"/>
      <c r="AE73" s="9"/>
      <c r="AF73" s="9"/>
      <c r="AG73" s="9"/>
      <c r="AH73" s="9"/>
      <c r="AI73" s="9"/>
      <c r="AJ73" s="9"/>
      <c r="AK73" s="9"/>
      <c r="AL73" s="10"/>
      <c r="AM73" s="10"/>
    </row>
    <row r="74" spans="1:39" ht="15">
      <c r="A74" s="736"/>
      <c r="B74" s="78"/>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11"/>
      <c r="AH74" s="9"/>
      <c r="AI74" s="9"/>
      <c r="AJ74" s="9"/>
      <c r="AK74" s="9"/>
      <c r="AL74" s="10"/>
      <c r="AM74" s="10"/>
    </row>
    <row r="75" spans="1:39" ht="15">
      <c r="A75" s="736"/>
      <c r="B75" s="78"/>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row>
    <row r="76" spans="1:39" ht="15">
      <c r="A76" s="736"/>
      <c r="B76" s="78"/>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10"/>
      <c r="AM76" s="10"/>
    </row>
    <row r="77" spans="1:39" ht="15">
      <c r="A77" s="736"/>
      <c r="B77" s="78"/>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10"/>
      <c r="AM77" s="10"/>
    </row>
    <row r="78" spans="1:39" ht="15">
      <c r="A78" s="736"/>
      <c r="B78" s="78"/>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11"/>
      <c r="AH78" s="9"/>
      <c r="AI78" s="9"/>
      <c r="AJ78" s="9"/>
      <c r="AK78" s="9"/>
      <c r="AL78" s="10"/>
      <c r="AM78" s="10"/>
    </row>
    <row r="79" spans="1:39" ht="15">
      <c r="A79" s="736"/>
      <c r="B79" s="78"/>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10"/>
      <c r="AM79" s="10"/>
    </row>
    <row r="80" spans="1:39" ht="15">
      <c r="A80" s="736"/>
      <c r="B80" s="78"/>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10"/>
      <c r="AM80" s="10"/>
    </row>
    <row r="81" spans="1:39" ht="15">
      <c r="A81" s="736"/>
      <c r="B81" s="78"/>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10"/>
      <c r="AM81" s="10"/>
    </row>
    <row r="82" spans="1:39" ht="15">
      <c r="A82" s="736"/>
      <c r="B82" s="7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11"/>
      <c r="AH82" s="9"/>
      <c r="AI82" s="9"/>
      <c r="AJ82" s="9"/>
      <c r="AK82" s="9"/>
      <c r="AL82" s="10"/>
      <c r="AM82" s="10"/>
    </row>
    <row r="83" spans="1:39" ht="15">
      <c r="A83" s="736"/>
      <c r="B83" s="78"/>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10"/>
      <c r="AK83" s="9"/>
      <c r="AL83" s="10"/>
      <c r="AM83" s="10"/>
    </row>
    <row r="84" spans="1:39" ht="15">
      <c r="A84" s="736"/>
      <c r="B84" s="78"/>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row>
    <row r="85" spans="1:39" ht="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8"/>
      <c r="AI85" s="8"/>
      <c r="AJ85" s="8"/>
      <c r="AK85" s="8"/>
      <c r="AL85" s="8"/>
      <c r="AM85" s="8"/>
    </row>
    <row r="86" spans="1:39"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8"/>
      <c r="AI86" s="8"/>
      <c r="AJ86" s="8"/>
      <c r="AK86" s="8"/>
      <c r="AL86" s="8"/>
      <c r="AM86" s="8"/>
    </row>
    <row r="87" spans="1:39" ht="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8"/>
      <c r="AI87" s="8"/>
      <c r="AJ87" s="8"/>
      <c r="AK87" s="8"/>
      <c r="AL87" s="8"/>
      <c r="AM87" s="8"/>
    </row>
    <row r="88" spans="1:39" ht="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8"/>
      <c r="AI88" s="8"/>
      <c r="AJ88" s="8"/>
      <c r="AK88" s="8"/>
      <c r="AL88" s="8"/>
      <c r="AM88" s="8"/>
    </row>
  </sheetData>
  <sheetProtection/>
  <mergeCells count="88">
    <mergeCell ref="A83:A84"/>
    <mergeCell ref="A73:A74"/>
    <mergeCell ref="B73:H73"/>
    <mergeCell ref="A75:A76"/>
    <mergeCell ref="A77:A78"/>
    <mergeCell ref="A79:A80"/>
    <mergeCell ref="A81:A82"/>
    <mergeCell ref="A69:A70"/>
    <mergeCell ref="B69:H69"/>
    <mergeCell ref="B70:H70"/>
    <mergeCell ref="A71:A72"/>
    <mergeCell ref="B71:H71"/>
    <mergeCell ref="B72:H72"/>
    <mergeCell ref="A65:A66"/>
    <mergeCell ref="B65:H65"/>
    <mergeCell ref="B66:H66"/>
    <mergeCell ref="A67:A68"/>
    <mergeCell ref="B67:H67"/>
    <mergeCell ref="B68:H68"/>
    <mergeCell ref="B63:R63"/>
    <mergeCell ref="A52:A56"/>
    <mergeCell ref="D53:O53"/>
    <mergeCell ref="R53:V53"/>
    <mergeCell ref="K54:V54"/>
    <mergeCell ref="A57:A61"/>
    <mergeCell ref="K58:O58"/>
    <mergeCell ref="K59:O59"/>
    <mergeCell ref="K60:O60"/>
    <mergeCell ref="K61:O61"/>
    <mergeCell ref="Y54:AC54"/>
    <mergeCell ref="K55:V55"/>
    <mergeCell ref="Y55:AC55"/>
    <mergeCell ref="D56:O56"/>
    <mergeCell ref="R56:V56"/>
    <mergeCell ref="A47:A51"/>
    <mergeCell ref="A32:A36"/>
    <mergeCell ref="Q33:AI33"/>
    <mergeCell ref="Q34:AI34"/>
    <mergeCell ref="Q35:AI35"/>
    <mergeCell ref="Q36:AI36"/>
    <mergeCell ref="A37:A41"/>
    <mergeCell ref="K38:V38"/>
    <mergeCell ref="K39:V39"/>
    <mergeCell ref="K40:V40"/>
    <mergeCell ref="K41:V41"/>
    <mergeCell ref="A42:A46"/>
    <mergeCell ref="K43:AD43"/>
    <mergeCell ref="K44:AD44"/>
    <mergeCell ref="K45:AD45"/>
    <mergeCell ref="K46:AD46"/>
    <mergeCell ref="A22:A26"/>
    <mergeCell ref="A27:A31"/>
    <mergeCell ref="K28:AC28"/>
    <mergeCell ref="K29:AC29"/>
    <mergeCell ref="K30:AC30"/>
    <mergeCell ref="K31:AC31"/>
    <mergeCell ref="A17:A21"/>
    <mergeCell ref="K18:O18"/>
    <mergeCell ref="R18:V18"/>
    <mergeCell ref="R19:V19"/>
    <mergeCell ref="Y19:AB19"/>
    <mergeCell ref="R20:V20"/>
    <mergeCell ref="Y20:AB20"/>
    <mergeCell ref="K21:O21"/>
    <mergeCell ref="R21:V21"/>
    <mergeCell ref="C16:O16"/>
    <mergeCell ref="Q16:AB16"/>
    <mergeCell ref="A7:A11"/>
    <mergeCell ref="C8:N8"/>
    <mergeCell ref="C9:N9"/>
    <mergeCell ref="C10:N10"/>
    <mergeCell ref="C11:N11"/>
    <mergeCell ref="A12:A16"/>
    <mergeCell ref="C13:O13"/>
    <mergeCell ref="Q13:AB13"/>
    <mergeCell ref="C14:O14"/>
    <mergeCell ref="Q14:AB14"/>
    <mergeCell ref="C15:O15"/>
    <mergeCell ref="Q15:AB15"/>
    <mergeCell ref="A2:A6"/>
    <mergeCell ref="J3:AC3"/>
    <mergeCell ref="AE3:AK3"/>
    <mergeCell ref="J4:AC4"/>
    <mergeCell ref="AE4:AK4"/>
    <mergeCell ref="J5:AC5"/>
    <mergeCell ref="AE5:AK5"/>
    <mergeCell ref="J6:AC6"/>
    <mergeCell ref="AE6:AK6"/>
  </mergeCells>
  <printOptions gridLines="1" horizontalCentered="1" verticalCentered="1"/>
  <pageMargins left="0.45" right="0.2" top="1.14" bottom="0.395833333333333" header="0.32" footer="0.3"/>
  <pageSetup horizontalDpi="600" verticalDpi="600" orientation="landscape" paperSize="9" r:id="rId2"/>
  <headerFooter>
    <oddHeader>&amp;L&amp;G&amp;C&amp;"-,Bold"&amp;16COSCAP - South Asia
Annual Technical Assistance Programme - 2009 (Tentative)</oddHeader>
    <oddFooter xml:space="preserve">&amp;LPage : &amp;P&amp;C&amp;D&amp;RCOSCAP - South Asia </oddFooter>
  </headerFooter>
  <legacyDrawingHF r:id="rId1"/>
</worksheet>
</file>

<file path=xl/worksheets/sheet2.xml><?xml version="1.0" encoding="utf-8"?>
<worksheet xmlns="http://schemas.openxmlformats.org/spreadsheetml/2006/main" xmlns:r="http://schemas.openxmlformats.org/officeDocument/2006/relationships">
  <dimension ref="A1:BF161"/>
  <sheetViews>
    <sheetView view="pageBreakPreview" zoomScaleSheetLayoutView="100" zoomScalePageLayoutView="0" workbookViewId="0" topLeftCell="A1">
      <pane ySplit="1" topLeftCell="A144" activePane="bottomLeft" state="frozen"/>
      <selection pane="topLeft" activeCell="A1" sqref="A1"/>
      <selection pane="bottomLeft" activeCell="S78" sqref="S78:U82"/>
    </sheetView>
  </sheetViews>
  <sheetFormatPr defaultColWidth="9.140625" defaultRowHeight="15"/>
  <cols>
    <col min="1" max="1" width="5.28125" style="349" customWidth="1"/>
    <col min="2" max="2" width="9.421875" style="1" customWidth="1"/>
    <col min="3" max="33" width="3.28125" style="1" customWidth="1"/>
    <col min="34" max="41" width="3.28125" style="0" customWidth="1"/>
    <col min="42" max="42" width="16.00390625" style="0" customWidth="1"/>
    <col min="43" max="43" width="5.140625" style="0" customWidth="1"/>
    <col min="44" max="56" width="4.7109375" style="0" customWidth="1"/>
    <col min="57" max="57" width="6.421875" style="0" customWidth="1"/>
  </cols>
  <sheetData>
    <row r="1" spans="1:58" s="64" customFormat="1" ht="31.5" thickBot="1">
      <c r="A1" s="348"/>
      <c r="B1" s="329"/>
      <c r="C1" s="330" t="s">
        <v>12</v>
      </c>
      <c r="D1" s="331" t="s">
        <v>13</v>
      </c>
      <c r="E1" s="331" t="s">
        <v>14</v>
      </c>
      <c r="F1" s="331" t="s">
        <v>15</v>
      </c>
      <c r="G1" s="331" t="s">
        <v>16</v>
      </c>
      <c r="H1" s="331" t="s">
        <v>17</v>
      </c>
      <c r="I1" s="331" t="s">
        <v>18</v>
      </c>
      <c r="J1" s="330" t="s">
        <v>12</v>
      </c>
      <c r="K1" s="331" t="s">
        <v>13</v>
      </c>
      <c r="L1" s="331" t="s">
        <v>14</v>
      </c>
      <c r="M1" s="331" t="s">
        <v>15</v>
      </c>
      <c r="N1" s="331" t="s">
        <v>16</v>
      </c>
      <c r="O1" s="331" t="s">
        <v>17</v>
      </c>
      <c r="P1" s="331" t="s">
        <v>18</v>
      </c>
      <c r="Q1" s="330" t="s">
        <v>12</v>
      </c>
      <c r="R1" s="331" t="s">
        <v>13</v>
      </c>
      <c r="S1" s="331" t="s">
        <v>14</v>
      </c>
      <c r="T1" s="331" t="s">
        <v>15</v>
      </c>
      <c r="U1" s="331" t="s">
        <v>16</v>
      </c>
      <c r="V1" s="331" t="s">
        <v>17</v>
      </c>
      <c r="W1" s="331" t="s">
        <v>18</v>
      </c>
      <c r="X1" s="330" t="s">
        <v>12</v>
      </c>
      <c r="Y1" s="331" t="s">
        <v>13</v>
      </c>
      <c r="Z1" s="331" t="s">
        <v>14</v>
      </c>
      <c r="AA1" s="331" t="s">
        <v>15</v>
      </c>
      <c r="AB1" s="331" t="s">
        <v>16</v>
      </c>
      <c r="AC1" s="331" t="s">
        <v>17</v>
      </c>
      <c r="AD1" s="331" t="s">
        <v>18</v>
      </c>
      <c r="AE1" s="330" t="s">
        <v>12</v>
      </c>
      <c r="AF1" s="331" t="s">
        <v>13</v>
      </c>
      <c r="AG1" s="331" t="s">
        <v>14</v>
      </c>
      <c r="AH1" s="331" t="s">
        <v>15</v>
      </c>
      <c r="AI1" s="331" t="s">
        <v>16</v>
      </c>
      <c r="AJ1" s="331" t="s">
        <v>17</v>
      </c>
      <c r="AK1" s="331" t="s">
        <v>18</v>
      </c>
      <c r="AL1" s="332" t="s">
        <v>12</v>
      </c>
      <c r="AM1" s="333" t="s">
        <v>13</v>
      </c>
      <c r="AN1" s="110"/>
      <c r="AO1"/>
      <c r="AP1"/>
      <c r="AQ1"/>
      <c r="AR1"/>
      <c r="AS1"/>
      <c r="AT1"/>
      <c r="AU1"/>
      <c r="AV1"/>
      <c r="AW1"/>
      <c r="AX1"/>
      <c r="AY1"/>
      <c r="AZ1"/>
      <c r="BA1"/>
      <c r="BB1"/>
      <c r="BC1"/>
      <c r="BD1"/>
      <c r="BE1"/>
      <c r="BF1"/>
    </row>
    <row r="2" spans="1:40" ht="15">
      <c r="A2" s="769" t="s">
        <v>0</v>
      </c>
      <c r="B2" s="236"/>
      <c r="C2" s="237"/>
      <c r="D2" s="237"/>
      <c r="E2" s="237"/>
      <c r="F2" s="237"/>
      <c r="G2" s="242">
        <v>1</v>
      </c>
      <c r="H2" s="242">
        <v>2</v>
      </c>
      <c r="I2" s="242">
        <v>3</v>
      </c>
      <c r="J2" s="240">
        <v>4</v>
      </c>
      <c r="K2" s="239">
        <v>5</v>
      </c>
      <c r="L2" s="239">
        <v>6</v>
      </c>
      <c r="M2" s="239">
        <v>7</v>
      </c>
      <c r="N2" s="239">
        <v>8</v>
      </c>
      <c r="O2" s="239">
        <v>9</v>
      </c>
      <c r="P2" s="239">
        <v>10</v>
      </c>
      <c r="Q2" s="240">
        <v>11</v>
      </c>
      <c r="R2" s="239">
        <v>12</v>
      </c>
      <c r="S2" s="239">
        <v>13</v>
      </c>
      <c r="T2" s="241">
        <v>14</v>
      </c>
      <c r="U2" s="239">
        <v>15</v>
      </c>
      <c r="V2" s="239">
        <v>16</v>
      </c>
      <c r="W2" s="239">
        <v>17</v>
      </c>
      <c r="X2" s="240">
        <v>18</v>
      </c>
      <c r="Y2" s="239">
        <v>19</v>
      </c>
      <c r="Z2" s="239">
        <v>20</v>
      </c>
      <c r="AA2" s="239">
        <v>21</v>
      </c>
      <c r="AB2" s="239">
        <v>22</v>
      </c>
      <c r="AC2" s="239">
        <v>23</v>
      </c>
      <c r="AD2" s="242">
        <v>24</v>
      </c>
      <c r="AE2" s="240">
        <v>25</v>
      </c>
      <c r="AF2" s="239">
        <v>26</v>
      </c>
      <c r="AG2" s="239">
        <v>27</v>
      </c>
      <c r="AH2" s="239">
        <v>28</v>
      </c>
      <c r="AI2" s="239">
        <v>29</v>
      </c>
      <c r="AJ2" s="239">
        <v>30</v>
      </c>
      <c r="AK2" s="316">
        <v>31</v>
      </c>
      <c r="AL2" s="24"/>
      <c r="AM2" s="334"/>
      <c r="AN2" s="94"/>
    </row>
    <row r="3" spans="1:40" ht="15">
      <c r="A3" s="770"/>
      <c r="B3" s="96" t="s">
        <v>19</v>
      </c>
      <c r="C3" s="6"/>
      <c r="D3" s="6"/>
      <c r="E3" s="6"/>
      <c r="F3" s="6"/>
      <c r="G3" s="134" t="s">
        <v>49</v>
      </c>
      <c r="H3" s="134" t="s">
        <v>49</v>
      </c>
      <c r="I3" s="134" t="s">
        <v>49</v>
      </c>
      <c r="J3" s="134" t="s">
        <v>49</v>
      </c>
      <c r="K3" s="134" t="s">
        <v>49</v>
      </c>
      <c r="L3" s="134" t="s">
        <v>49</v>
      </c>
      <c r="M3" s="139" t="s">
        <v>58</v>
      </c>
      <c r="N3" s="125" t="s">
        <v>51</v>
      </c>
      <c r="O3" s="125" t="s">
        <v>51</v>
      </c>
      <c r="P3" s="122" t="s">
        <v>15</v>
      </c>
      <c r="Q3" s="125" t="s">
        <v>51</v>
      </c>
      <c r="R3" s="125" t="s">
        <v>51</v>
      </c>
      <c r="S3" s="125" t="s">
        <v>51</v>
      </c>
      <c r="T3" s="125" t="s">
        <v>51</v>
      </c>
      <c r="U3" s="125" t="s">
        <v>51</v>
      </c>
      <c r="V3" s="125" t="s">
        <v>51</v>
      </c>
      <c r="W3" s="122" t="s">
        <v>15</v>
      </c>
      <c r="X3" s="125" t="s">
        <v>51</v>
      </c>
      <c r="Y3" s="125" t="s">
        <v>51</v>
      </c>
      <c r="Z3" s="125" t="s">
        <v>51</v>
      </c>
      <c r="AA3" s="125" t="s">
        <v>51</v>
      </c>
      <c r="AB3" s="125" t="s">
        <v>51</v>
      </c>
      <c r="AC3" s="125" t="s">
        <v>51</v>
      </c>
      <c r="AD3" s="160" t="s">
        <v>58</v>
      </c>
      <c r="AE3" s="125" t="s">
        <v>50</v>
      </c>
      <c r="AF3" s="125" t="s">
        <v>50</v>
      </c>
      <c r="AG3" s="125" t="s">
        <v>50</v>
      </c>
      <c r="AH3" s="125" t="s">
        <v>50</v>
      </c>
      <c r="AI3" s="125" t="s">
        <v>50</v>
      </c>
      <c r="AJ3" s="122" t="s">
        <v>15</v>
      </c>
      <c r="AK3" s="263" t="s">
        <v>15</v>
      </c>
      <c r="AL3" s="24"/>
      <c r="AM3" s="334"/>
      <c r="AN3" s="94"/>
    </row>
    <row r="4" spans="1:40" ht="15">
      <c r="A4" s="770"/>
      <c r="B4" s="97" t="s">
        <v>21</v>
      </c>
      <c r="C4" s="6"/>
      <c r="D4" s="6"/>
      <c r="E4" s="6"/>
      <c r="F4" s="6"/>
      <c r="G4" s="138"/>
      <c r="H4" s="138"/>
      <c r="I4" s="121"/>
      <c r="J4" s="127"/>
      <c r="K4" s="127"/>
      <c r="L4" s="127"/>
      <c r="M4" s="127"/>
      <c r="N4" s="127"/>
      <c r="O4" s="127"/>
      <c r="P4" s="122"/>
      <c r="Q4" s="127"/>
      <c r="R4" s="127"/>
      <c r="S4" s="127"/>
      <c r="T4" s="127"/>
      <c r="U4" s="127"/>
      <c r="V4" s="127"/>
      <c r="W4" s="122"/>
      <c r="X4" s="127"/>
      <c r="Y4" s="127"/>
      <c r="Z4" s="127"/>
      <c r="AA4" s="127"/>
      <c r="AB4" s="127"/>
      <c r="AC4" s="127"/>
      <c r="AD4" s="151"/>
      <c r="AE4" s="127"/>
      <c r="AF4" s="127"/>
      <c r="AG4" s="127"/>
      <c r="AH4" s="127"/>
      <c r="AI4" s="127"/>
      <c r="AJ4" s="122"/>
      <c r="AK4" s="263"/>
      <c r="AL4" s="24"/>
      <c r="AM4" s="334"/>
      <c r="AN4" s="94"/>
    </row>
    <row r="5" spans="1:40" ht="15">
      <c r="A5" s="770"/>
      <c r="B5" s="98" t="s">
        <v>22</v>
      </c>
      <c r="C5" s="6"/>
      <c r="D5" s="6"/>
      <c r="E5" s="6"/>
      <c r="F5" s="6"/>
      <c r="G5" s="134" t="s">
        <v>49</v>
      </c>
      <c r="H5" s="134" t="s">
        <v>49</v>
      </c>
      <c r="I5" s="134" t="s">
        <v>49</v>
      </c>
      <c r="J5" s="129" t="s">
        <v>51</v>
      </c>
      <c r="K5" s="129" t="s">
        <v>51</v>
      </c>
      <c r="L5" s="129" t="s">
        <v>51</v>
      </c>
      <c r="M5" s="129" t="s">
        <v>51</v>
      </c>
      <c r="N5" s="129" t="s">
        <v>51</v>
      </c>
      <c r="O5" s="129" t="s">
        <v>51</v>
      </c>
      <c r="P5" s="122" t="s">
        <v>15</v>
      </c>
      <c r="Q5" s="129" t="s">
        <v>51</v>
      </c>
      <c r="R5" s="129" t="s">
        <v>51</v>
      </c>
      <c r="S5" s="129" t="s">
        <v>51</v>
      </c>
      <c r="T5" s="129" t="s">
        <v>51</v>
      </c>
      <c r="U5" s="129" t="s">
        <v>51</v>
      </c>
      <c r="V5" s="129" t="s">
        <v>51</v>
      </c>
      <c r="W5" s="122" t="s">
        <v>15</v>
      </c>
      <c r="X5" s="129" t="s">
        <v>51</v>
      </c>
      <c r="Y5" s="129" t="s">
        <v>51</v>
      </c>
      <c r="Z5" s="129" t="s">
        <v>51</v>
      </c>
      <c r="AA5" s="129" t="s">
        <v>51</v>
      </c>
      <c r="AB5" s="129" t="s">
        <v>51</v>
      </c>
      <c r="AC5" s="129" t="s">
        <v>51</v>
      </c>
      <c r="AD5" s="160" t="s">
        <v>58</v>
      </c>
      <c r="AE5" s="129" t="s">
        <v>50</v>
      </c>
      <c r="AF5" s="129" t="s">
        <v>50</v>
      </c>
      <c r="AG5" s="129" t="s">
        <v>50</v>
      </c>
      <c r="AH5" s="129" t="s">
        <v>50</v>
      </c>
      <c r="AI5" s="129" t="s">
        <v>50</v>
      </c>
      <c r="AJ5" s="122" t="s">
        <v>15</v>
      </c>
      <c r="AK5" s="263" t="s">
        <v>15</v>
      </c>
      <c r="AL5" s="24"/>
      <c r="AM5" s="334"/>
      <c r="AN5" s="94"/>
    </row>
    <row r="6" spans="1:40" ht="15">
      <c r="A6" s="770"/>
      <c r="B6" s="99" t="s">
        <v>20</v>
      </c>
      <c r="C6" s="3"/>
      <c r="D6" s="3"/>
      <c r="E6" s="3"/>
      <c r="F6" s="3"/>
      <c r="G6" s="134" t="s">
        <v>49</v>
      </c>
      <c r="H6" s="134" t="s">
        <v>49</v>
      </c>
      <c r="I6" s="139" t="s">
        <v>58</v>
      </c>
      <c r="J6" s="131" t="s">
        <v>51</v>
      </c>
      <c r="K6" s="131" t="s">
        <v>51</v>
      </c>
      <c r="L6" s="131" t="s">
        <v>51</v>
      </c>
      <c r="M6" s="131" t="s">
        <v>51</v>
      </c>
      <c r="N6" s="131" t="s">
        <v>51</v>
      </c>
      <c r="O6" s="131" t="s">
        <v>51</v>
      </c>
      <c r="P6" s="122" t="s">
        <v>15</v>
      </c>
      <c r="Q6" s="131" t="s">
        <v>51</v>
      </c>
      <c r="R6" s="131" t="s">
        <v>51</v>
      </c>
      <c r="S6" s="131" t="s">
        <v>51</v>
      </c>
      <c r="T6" s="131" t="s">
        <v>51</v>
      </c>
      <c r="U6" s="131" t="s">
        <v>51</v>
      </c>
      <c r="V6" s="131" t="s">
        <v>51</v>
      </c>
      <c r="W6" s="139" t="s">
        <v>58</v>
      </c>
      <c r="X6" s="131" t="s">
        <v>50</v>
      </c>
      <c r="Y6" s="131" t="s">
        <v>50</v>
      </c>
      <c r="Z6" s="131" t="s">
        <v>50</v>
      </c>
      <c r="AA6" s="131" t="s">
        <v>50</v>
      </c>
      <c r="AB6" s="131" t="s">
        <v>50</v>
      </c>
      <c r="AC6" s="122" t="s">
        <v>15</v>
      </c>
      <c r="AD6" s="122" t="s">
        <v>15</v>
      </c>
      <c r="AE6" s="131" t="s">
        <v>50</v>
      </c>
      <c r="AF6" s="131" t="s">
        <v>50</v>
      </c>
      <c r="AG6" s="131" t="s">
        <v>50</v>
      </c>
      <c r="AH6" s="131" t="s">
        <v>50</v>
      </c>
      <c r="AI6" s="131" t="s">
        <v>50</v>
      </c>
      <c r="AJ6" s="122" t="s">
        <v>15</v>
      </c>
      <c r="AK6" s="263" t="s">
        <v>15</v>
      </c>
      <c r="AL6" s="24"/>
      <c r="AM6" s="334"/>
      <c r="AN6" s="94"/>
    </row>
    <row r="7" spans="1:40" ht="15.75" thickBot="1">
      <c r="A7" s="774"/>
      <c r="B7" s="327" t="s">
        <v>36</v>
      </c>
      <c r="C7" s="246"/>
      <c r="D7" s="246"/>
      <c r="E7" s="246"/>
      <c r="F7" s="246"/>
      <c r="G7" s="249" t="s">
        <v>49</v>
      </c>
      <c r="H7" s="249" t="s">
        <v>49</v>
      </c>
      <c r="I7" s="248" t="s">
        <v>15</v>
      </c>
      <c r="J7" s="248" t="s">
        <v>15</v>
      </c>
      <c r="K7" s="247" t="s">
        <v>57</v>
      </c>
      <c r="L7" s="247" t="s">
        <v>57</v>
      </c>
      <c r="M7" s="269" t="s">
        <v>58</v>
      </c>
      <c r="N7" s="247" t="s">
        <v>53</v>
      </c>
      <c r="O7" s="247" t="s">
        <v>53</v>
      </c>
      <c r="P7" s="269" t="s">
        <v>58</v>
      </c>
      <c r="Q7" s="247" t="s">
        <v>51</v>
      </c>
      <c r="R7" s="247" t="s">
        <v>51</v>
      </c>
      <c r="S7" s="247" t="s">
        <v>51</v>
      </c>
      <c r="T7" s="269" t="s">
        <v>58</v>
      </c>
      <c r="U7" s="247" t="s">
        <v>55</v>
      </c>
      <c r="V7" s="247" t="s">
        <v>55</v>
      </c>
      <c r="W7" s="269" t="s">
        <v>58</v>
      </c>
      <c r="X7" s="247" t="s">
        <v>50</v>
      </c>
      <c r="Y7" s="247" t="s">
        <v>50</v>
      </c>
      <c r="Z7" s="269" t="s">
        <v>58</v>
      </c>
      <c r="AA7" s="247" t="s">
        <v>57</v>
      </c>
      <c r="AB7" s="247" t="s">
        <v>57</v>
      </c>
      <c r="AC7" s="247" t="s">
        <v>57</v>
      </c>
      <c r="AD7" s="248" t="s">
        <v>15</v>
      </c>
      <c r="AE7" s="248" t="s">
        <v>15</v>
      </c>
      <c r="AF7" s="247" t="s">
        <v>57</v>
      </c>
      <c r="AG7" s="247" t="s">
        <v>57</v>
      </c>
      <c r="AH7" s="247" t="s">
        <v>57</v>
      </c>
      <c r="AI7" s="247" t="s">
        <v>57</v>
      </c>
      <c r="AJ7" s="247" t="s">
        <v>57</v>
      </c>
      <c r="AK7" s="328" t="s">
        <v>15</v>
      </c>
      <c r="AL7" s="24"/>
      <c r="AM7" s="334"/>
      <c r="AN7" s="94"/>
    </row>
    <row r="8" spans="1:40" ht="15">
      <c r="A8" s="770" t="s">
        <v>1</v>
      </c>
      <c r="B8" s="188"/>
      <c r="C8" s="25">
        <v>1</v>
      </c>
      <c r="D8" s="26">
        <v>2</v>
      </c>
      <c r="E8" s="26">
        <v>3</v>
      </c>
      <c r="F8" s="75">
        <v>4</v>
      </c>
      <c r="G8" s="26">
        <v>5</v>
      </c>
      <c r="H8" s="26">
        <v>6</v>
      </c>
      <c r="I8" s="26">
        <v>7</v>
      </c>
      <c r="J8" s="25">
        <v>8</v>
      </c>
      <c r="K8" s="26">
        <v>9</v>
      </c>
      <c r="L8" s="26">
        <v>10</v>
      </c>
      <c r="M8" s="26">
        <v>11</v>
      </c>
      <c r="N8" s="26">
        <v>12</v>
      </c>
      <c r="O8" s="22">
        <v>13</v>
      </c>
      <c r="P8" s="22">
        <v>14</v>
      </c>
      <c r="Q8" s="21">
        <v>15</v>
      </c>
      <c r="R8" s="22">
        <v>16</v>
      </c>
      <c r="S8" s="22">
        <v>17</v>
      </c>
      <c r="T8" s="22">
        <v>18</v>
      </c>
      <c r="U8" s="22">
        <v>19</v>
      </c>
      <c r="V8" s="22">
        <v>20</v>
      </c>
      <c r="W8" s="22">
        <v>21</v>
      </c>
      <c r="X8" s="21">
        <v>22</v>
      </c>
      <c r="Y8" s="22">
        <v>23</v>
      </c>
      <c r="Z8" s="22">
        <v>24</v>
      </c>
      <c r="AA8" s="22">
        <v>25</v>
      </c>
      <c r="AB8" s="26">
        <v>26</v>
      </c>
      <c r="AC8" s="26">
        <v>27</v>
      </c>
      <c r="AD8" s="326">
        <v>28</v>
      </c>
      <c r="AE8" s="100"/>
      <c r="AF8" s="20"/>
      <c r="AG8" s="20"/>
      <c r="AH8" s="209"/>
      <c r="AI8" s="209"/>
      <c r="AJ8" s="209"/>
      <c r="AK8" s="209"/>
      <c r="AL8" s="6"/>
      <c r="AM8" s="334"/>
      <c r="AN8" s="94"/>
    </row>
    <row r="9" spans="1:40" ht="15">
      <c r="A9" s="770"/>
      <c r="B9" s="101" t="s">
        <v>19</v>
      </c>
      <c r="C9" s="125" t="s">
        <v>50</v>
      </c>
      <c r="D9" s="125" t="s">
        <v>50</v>
      </c>
      <c r="E9" s="125" t="s">
        <v>50</v>
      </c>
      <c r="F9" s="125" t="s">
        <v>50</v>
      </c>
      <c r="G9" s="125" t="s">
        <v>50</v>
      </c>
      <c r="H9" s="122" t="s">
        <v>15</v>
      </c>
      <c r="I9" s="122" t="s">
        <v>15</v>
      </c>
      <c r="J9" s="125" t="s">
        <v>50</v>
      </c>
      <c r="K9" s="125" t="s">
        <v>50</v>
      </c>
      <c r="L9" s="125" t="s">
        <v>50</v>
      </c>
      <c r="M9" s="125" t="s">
        <v>50</v>
      </c>
      <c r="N9" s="125" t="s">
        <v>50</v>
      </c>
      <c r="O9" s="140" t="s">
        <v>15</v>
      </c>
      <c r="P9" s="125" t="s">
        <v>50</v>
      </c>
      <c r="Q9" s="139" t="s">
        <v>58</v>
      </c>
      <c r="R9" s="125" t="s">
        <v>59</v>
      </c>
      <c r="S9" s="125" t="s">
        <v>59</v>
      </c>
      <c r="T9" s="125" t="s">
        <v>59</v>
      </c>
      <c r="U9" s="125" t="s">
        <v>59</v>
      </c>
      <c r="V9" s="125" t="s">
        <v>57</v>
      </c>
      <c r="W9" s="122" t="s">
        <v>15</v>
      </c>
      <c r="X9" s="122" t="s">
        <v>15</v>
      </c>
      <c r="Y9" s="125" t="s">
        <v>57</v>
      </c>
      <c r="Z9" s="125" t="s">
        <v>57</v>
      </c>
      <c r="AA9" s="124" t="s">
        <v>57</v>
      </c>
      <c r="AB9" s="134" t="s">
        <v>49</v>
      </c>
      <c r="AC9" s="134" t="s">
        <v>49</v>
      </c>
      <c r="AD9" s="244" t="s">
        <v>49</v>
      </c>
      <c r="AE9" s="82"/>
      <c r="AF9" s="3"/>
      <c r="AG9" s="3"/>
      <c r="AH9" s="3"/>
      <c r="AI9" s="3"/>
      <c r="AJ9" s="3"/>
      <c r="AK9" s="3"/>
      <c r="AL9" s="6"/>
      <c r="AM9" s="334"/>
      <c r="AN9" s="94"/>
    </row>
    <row r="10" spans="1:40" ht="15">
      <c r="A10" s="770"/>
      <c r="B10" s="102" t="s">
        <v>21</v>
      </c>
      <c r="C10" s="127"/>
      <c r="D10" s="127"/>
      <c r="E10" s="127"/>
      <c r="F10" s="127"/>
      <c r="G10" s="127"/>
      <c r="H10" s="122"/>
      <c r="I10" s="122"/>
      <c r="J10" s="127"/>
      <c r="K10" s="127"/>
      <c r="L10" s="127"/>
      <c r="M10" s="127"/>
      <c r="N10" s="127"/>
      <c r="O10" s="142"/>
      <c r="P10" s="127"/>
      <c r="Q10" s="127"/>
      <c r="R10" s="127"/>
      <c r="S10" s="127"/>
      <c r="T10" s="127"/>
      <c r="U10" s="127"/>
      <c r="V10" s="127"/>
      <c r="W10" s="127"/>
      <c r="X10" s="127"/>
      <c r="Y10" s="127"/>
      <c r="Z10" s="127"/>
      <c r="AA10" s="126"/>
      <c r="AB10" s="149"/>
      <c r="AC10" s="149"/>
      <c r="AD10" s="317"/>
      <c r="AE10" s="82"/>
      <c r="AF10" s="3"/>
      <c r="AG10" s="3"/>
      <c r="AH10" s="3"/>
      <c r="AI10" s="3"/>
      <c r="AJ10" s="3"/>
      <c r="AK10" s="3"/>
      <c r="AL10" s="6"/>
      <c r="AM10" s="334"/>
      <c r="AN10" s="94"/>
    </row>
    <row r="11" spans="1:40" ht="15">
      <c r="A11" s="770"/>
      <c r="B11" s="103" t="s">
        <v>22</v>
      </c>
      <c r="C11" s="133" t="s">
        <v>50</v>
      </c>
      <c r="D11" s="133" t="s">
        <v>50</v>
      </c>
      <c r="E11" s="133" t="s">
        <v>50</v>
      </c>
      <c r="F11" s="133" t="s">
        <v>50</v>
      </c>
      <c r="G11" s="133" t="s">
        <v>50</v>
      </c>
      <c r="H11" s="122" t="s">
        <v>15</v>
      </c>
      <c r="I11" s="122" t="s">
        <v>15</v>
      </c>
      <c r="J11" s="133" t="s">
        <v>50</v>
      </c>
      <c r="K11" s="133" t="s">
        <v>50</v>
      </c>
      <c r="L11" s="133" t="s">
        <v>50</v>
      </c>
      <c r="M11" s="133" t="s">
        <v>50</v>
      </c>
      <c r="N11" s="133" t="s">
        <v>50</v>
      </c>
      <c r="O11" s="140" t="s">
        <v>15</v>
      </c>
      <c r="P11" s="129" t="s">
        <v>50</v>
      </c>
      <c r="Q11" s="139" t="s">
        <v>58</v>
      </c>
      <c r="R11" s="129" t="s">
        <v>59</v>
      </c>
      <c r="S11" s="129" t="s">
        <v>59</v>
      </c>
      <c r="T11" s="129" t="s">
        <v>59</v>
      </c>
      <c r="U11" s="129" t="s">
        <v>59</v>
      </c>
      <c r="V11" s="129" t="s">
        <v>57</v>
      </c>
      <c r="W11" s="122" t="s">
        <v>15</v>
      </c>
      <c r="X11" s="122" t="s">
        <v>15</v>
      </c>
      <c r="Y11" s="129" t="s">
        <v>57</v>
      </c>
      <c r="Z11" s="129" t="s">
        <v>57</v>
      </c>
      <c r="AA11" s="128" t="s">
        <v>57</v>
      </c>
      <c r="AB11" s="129" t="s">
        <v>57</v>
      </c>
      <c r="AC11" s="129" t="s">
        <v>57</v>
      </c>
      <c r="AD11" s="323" t="s">
        <v>15</v>
      </c>
      <c r="AE11" s="82"/>
      <c r="AF11" s="3"/>
      <c r="AG11" s="162"/>
      <c r="AH11" s="3"/>
      <c r="AI11" s="3"/>
      <c r="AJ11" s="3"/>
      <c r="AK11" s="3"/>
      <c r="AL11" s="6"/>
      <c r="AM11" s="334"/>
      <c r="AN11" s="94"/>
    </row>
    <row r="12" spans="1:40" ht="15">
      <c r="A12" s="770"/>
      <c r="B12" s="104" t="s">
        <v>20</v>
      </c>
      <c r="C12" s="131" t="s">
        <v>50</v>
      </c>
      <c r="D12" s="131" t="s">
        <v>50</v>
      </c>
      <c r="E12" s="131" t="s">
        <v>50</v>
      </c>
      <c r="F12" s="131" t="s">
        <v>50</v>
      </c>
      <c r="G12" s="131" t="s">
        <v>50</v>
      </c>
      <c r="H12" s="122" t="s">
        <v>15</v>
      </c>
      <c r="I12" s="122" t="s">
        <v>15</v>
      </c>
      <c r="J12" s="131" t="s">
        <v>50</v>
      </c>
      <c r="K12" s="131" t="s">
        <v>50</v>
      </c>
      <c r="L12" s="131" t="s">
        <v>50</v>
      </c>
      <c r="M12" s="131" t="s">
        <v>50</v>
      </c>
      <c r="N12" s="131" t="s">
        <v>50</v>
      </c>
      <c r="O12" s="140" t="s">
        <v>15</v>
      </c>
      <c r="P12" s="138" t="s">
        <v>15</v>
      </c>
      <c r="Q12" s="139" t="s">
        <v>58</v>
      </c>
      <c r="R12" s="131" t="s">
        <v>59</v>
      </c>
      <c r="S12" s="131" t="s">
        <v>59</v>
      </c>
      <c r="T12" s="131" t="s">
        <v>59</v>
      </c>
      <c r="U12" s="131" t="s">
        <v>59</v>
      </c>
      <c r="V12" s="139" t="s">
        <v>58</v>
      </c>
      <c r="W12" s="138" t="s">
        <v>15</v>
      </c>
      <c r="X12" s="138" t="s">
        <v>15</v>
      </c>
      <c r="Y12" s="131" t="s">
        <v>57</v>
      </c>
      <c r="Z12" s="131" t="s">
        <v>57</v>
      </c>
      <c r="AA12" s="132" t="s">
        <v>57</v>
      </c>
      <c r="AB12" s="150" t="s">
        <v>57</v>
      </c>
      <c r="AC12" s="150" t="s">
        <v>57</v>
      </c>
      <c r="AD12" s="324" t="s">
        <v>15</v>
      </c>
      <c r="AE12" s="82"/>
      <c r="AF12" s="3"/>
      <c r="AG12" s="162"/>
      <c r="AH12" s="3"/>
      <c r="AI12" s="3"/>
      <c r="AJ12" s="3"/>
      <c r="AK12" s="3"/>
      <c r="AL12" s="6"/>
      <c r="AM12" s="334"/>
      <c r="AN12" s="94"/>
    </row>
    <row r="13" spans="1:40" ht="15.75" thickBot="1">
      <c r="A13" s="774"/>
      <c r="B13" s="256" t="s">
        <v>36</v>
      </c>
      <c r="C13" s="308" t="s">
        <v>15</v>
      </c>
      <c r="D13" s="257" t="s">
        <v>57</v>
      </c>
      <c r="E13" s="257" t="s">
        <v>57</v>
      </c>
      <c r="F13" s="307" t="s">
        <v>60</v>
      </c>
      <c r="G13" s="257" t="s">
        <v>57</v>
      </c>
      <c r="H13" s="257" t="s">
        <v>57</v>
      </c>
      <c r="I13" s="248" t="s">
        <v>15</v>
      </c>
      <c r="J13" s="248" t="s">
        <v>15</v>
      </c>
      <c r="K13" s="257" t="s">
        <v>57</v>
      </c>
      <c r="L13" s="257" t="s">
        <v>57</v>
      </c>
      <c r="M13" s="257" t="s">
        <v>57</v>
      </c>
      <c r="N13" s="257" t="s">
        <v>57</v>
      </c>
      <c r="O13" s="270" t="s">
        <v>58</v>
      </c>
      <c r="P13" s="264" t="s">
        <v>15</v>
      </c>
      <c r="Q13" s="264" t="s">
        <v>15</v>
      </c>
      <c r="R13" s="257" t="s">
        <v>59</v>
      </c>
      <c r="S13" s="257" t="s">
        <v>59</v>
      </c>
      <c r="T13" s="257" t="s">
        <v>59</v>
      </c>
      <c r="U13" s="257" t="s">
        <v>59</v>
      </c>
      <c r="V13" s="257" t="s">
        <v>57</v>
      </c>
      <c r="W13" s="264" t="s">
        <v>15</v>
      </c>
      <c r="X13" s="264" t="s">
        <v>15</v>
      </c>
      <c r="Y13" s="257" t="s">
        <v>57</v>
      </c>
      <c r="Z13" s="257" t="s">
        <v>57</v>
      </c>
      <c r="AA13" s="257" t="s">
        <v>57</v>
      </c>
      <c r="AB13" s="257" t="s">
        <v>57</v>
      </c>
      <c r="AC13" s="257" t="s">
        <v>57</v>
      </c>
      <c r="AD13" s="325" t="s">
        <v>15</v>
      </c>
      <c r="AE13" s="105"/>
      <c r="AF13" s="91"/>
      <c r="AG13" s="163"/>
      <c r="AH13" s="3"/>
      <c r="AI13" s="3"/>
      <c r="AJ13" s="3"/>
      <c r="AK13" s="3"/>
      <c r="AL13" s="6"/>
      <c r="AM13" s="334"/>
      <c r="AN13" s="94"/>
    </row>
    <row r="14" spans="1:40" ht="15">
      <c r="A14" s="769" t="s">
        <v>2</v>
      </c>
      <c r="B14" s="236"/>
      <c r="C14" s="240">
        <v>1</v>
      </c>
      <c r="D14" s="239">
        <v>2</v>
      </c>
      <c r="E14" s="239">
        <v>3</v>
      </c>
      <c r="F14" s="239">
        <v>4</v>
      </c>
      <c r="G14" s="239">
        <v>5</v>
      </c>
      <c r="H14" s="239">
        <v>6</v>
      </c>
      <c r="I14" s="239">
        <v>7</v>
      </c>
      <c r="J14" s="240">
        <v>8</v>
      </c>
      <c r="K14" s="239">
        <v>9</v>
      </c>
      <c r="L14" s="239">
        <v>10</v>
      </c>
      <c r="M14" s="239">
        <v>11</v>
      </c>
      <c r="N14" s="239">
        <v>12</v>
      </c>
      <c r="O14" s="239">
        <v>13</v>
      </c>
      <c r="P14" s="239">
        <v>14</v>
      </c>
      <c r="Q14" s="240">
        <v>15</v>
      </c>
      <c r="R14" s="239">
        <v>16</v>
      </c>
      <c r="S14" s="239">
        <v>17</v>
      </c>
      <c r="T14" s="239">
        <v>18</v>
      </c>
      <c r="U14" s="239">
        <v>19</v>
      </c>
      <c r="V14" s="239">
        <v>20</v>
      </c>
      <c r="W14" s="239">
        <v>21</v>
      </c>
      <c r="X14" s="240">
        <v>22</v>
      </c>
      <c r="Y14" s="239">
        <v>23</v>
      </c>
      <c r="Z14" s="239">
        <v>24</v>
      </c>
      <c r="AA14" s="239">
        <v>25</v>
      </c>
      <c r="AB14" s="239">
        <v>26</v>
      </c>
      <c r="AC14" s="242">
        <v>27</v>
      </c>
      <c r="AD14" s="242">
        <v>28</v>
      </c>
      <c r="AE14" s="251">
        <v>29</v>
      </c>
      <c r="AF14" s="242">
        <v>30</v>
      </c>
      <c r="AG14" s="243">
        <v>31</v>
      </c>
      <c r="AH14" s="210"/>
      <c r="AI14" s="164"/>
      <c r="AJ14" s="164"/>
      <c r="AK14" s="164"/>
      <c r="AL14" s="6"/>
      <c r="AM14" s="334"/>
      <c r="AN14" s="94"/>
    </row>
    <row r="15" spans="1:40" ht="15">
      <c r="A15" s="770"/>
      <c r="B15" s="101" t="s">
        <v>19</v>
      </c>
      <c r="C15" s="122" t="s">
        <v>15</v>
      </c>
      <c r="D15" s="134" t="s">
        <v>49</v>
      </c>
      <c r="E15" s="134" t="s">
        <v>49</v>
      </c>
      <c r="F15" s="134" t="s">
        <v>49</v>
      </c>
      <c r="G15" s="134" t="s">
        <v>49</v>
      </c>
      <c r="H15" s="144" t="s">
        <v>49</v>
      </c>
      <c r="I15" s="122" t="s">
        <v>15</v>
      </c>
      <c r="J15" s="122" t="s">
        <v>15</v>
      </c>
      <c r="K15" s="134" t="s">
        <v>49</v>
      </c>
      <c r="L15" s="134" t="s">
        <v>49</v>
      </c>
      <c r="M15" s="139" t="s">
        <v>58</v>
      </c>
      <c r="N15" s="125" t="s">
        <v>51</v>
      </c>
      <c r="O15" s="125" t="s">
        <v>51</v>
      </c>
      <c r="P15" s="122" t="s">
        <v>15</v>
      </c>
      <c r="Q15" s="122" t="s">
        <v>15</v>
      </c>
      <c r="R15" s="125" t="s">
        <v>51</v>
      </c>
      <c r="S15" s="125" t="s">
        <v>51</v>
      </c>
      <c r="T15" s="125" t="s">
        <v>51</v>
      </c>
      <c r="U15" s="125" t="s">
        <v>51</v>
      </c>
      <c r="V15" s="125" t="s">
        <v>51</v>
      </c>
      <c r="W15" s="139" t="s">
        <v>58</v>
      </c>
      <c r="X15" s="122" t="s">
        <v>50</v>
      </c>
      <c r="Y15" s="125" t="s">
        <v>50</v>
      </c>
      <c r="Z15" s="125" t="s">
        <v>50</v>
      </c>
      <c r="AA15" s="125" t="s">
        <v>50</v>
      </c>
      <c r="AB15" s="125" t="s">
        <v>50</v>
      </c>
      <c r="AC15" s="123" t="s">
        <v>15</v>
      </c>
      <c r="AD15" s="123" t="s">
        <v>15</v>
      </c>
      <c r="AE15" s="145" t="s">
        <v>50</v>
      </c>
      <c r="AF15" s="145" t="s">
        <v>50</v>
      </c>
      <c r="AG15" s="318" t="s">
        <v>50</v>
      </c>
      <c r="AH15" s="82"/>
      <c r="AI15" s="3"/>
      <c r="AJ15" s="3"/>
      <c r="AK15" s="3"/>
      <c r="AL15" s="6"/>
      <c r="AM15" s="334"/>
      <c r="AN15" s="94"/>
    </row>
    <row r="16" spans="1:40" ht="15">
      <c r="A16" s="770"/>
      <c r="B16" s="102" t="s">
        <v>21</v>
      </c>
      <c r="C16" s="146" t="s">
        <v>15</v>
      </c>
      <c r="D16" s="147"/>
      <c r="E16" s="147"/>
      <c r="F16" s="147"/>
      <c r="G16" s="147"/>
      <c r="H16" s="148"/>
      <c r="I16" s="122" t="s">
        <v>15</v>
      </c>
      <c r="J16" s="122" t="s">
        <v>15</v>
      </c>
      <c r="K16" s="127" t="s">
        <v>51</v>
      </c>
      <c r="L16" s="127" t="s">
        <v>51</v>
      </c>
      <c r="M16" s="127" t="s">
        <v>51</v>
      </c>
      <c r="N16" s="127" t="s">
        <v>51</v>
      </c>
      <c r="O16" s="127" t="s">
        <v>51</v>
      </c>
      <c r="P16" s="122" t="s">
        <v>15</v>
      </c>
      <c r="Q16" s="122" t="s">
        <v>15</v>
      </c>
      <c r="R16" s="148" t="s">
        <v>51</v>
      </c>
      <c r="S16" s="148" t="s">
        <v>51</v>
      </c>
      <c r="T16" s="148" t="s">
        <v>51</v>
      </c>
      <c r="U16" s="148" t="s">
        <v>51</v>
      </c>
      <c r="V16" s="148" t="s">
        <v>51</v>
      </c>
      <c r="W16" s="139" t="s">
        <v>58</v>
      </c>
      <c r="X16" s="127" t="s">
        <v>50</v>
      </c>
      <c r="Y16" s="127" t="s">
        <v>50</v>
      </c>
      <c r="Z16" s="127" t="s">
        <v>50</v>
      </c>
      <c r="AA16" s="127" t="s">
        <v>50</v>
      </c>
      <c r="AB16" s="127" t="s">
        <v>50</v>
      </c>
      <c r="AC16" s="123" t="s">
        <v>15</v>
      </c>
      <c r="AD16" s="123" t="s">
        <v>15</v>
      </c>
      <c r="AE16" s="127" t="s">
        <v>50</v>
      </c>
      <c r="AF16" s="127" t="s">
        <v>50</v>
      </c>
      <c r="AG16" s="253" t="s">
        <v>50</v>
      </c>
      <c r="AH16" s="82"/>
      <c r="AI16" s="3"/>
      <c r="AJ16" s="3"/>
      <c r="AK16" s="3"/>
      <c r="AL16" s="6"/>
      <c r="AM16" s="334"/>
      <c r="AN16" s="94"/>
    </row>
    <row r="17" spans="1:40" ht="15">
      <c r="A17" s="770"/>
      <c r="B17" s="103" t="s">
        <v>22</v>
      </c>
      <c r="C17" s="122" t="s">
        <v>15</v>
      </c>
      <c r="D17" s="129" t="s">
        <v>57</v>
      </c>
      <c r="E17" s="129" t="s">
        <v>57</v>
      </c>
      <c r="F17" s="129" t="s">
        <v>57</v>
      </c>
      <c r="G17" s="129" t="s">
        <v>57</v>
      </c>
      <c r="H17" s="139" t="s">
        <v>58</v>
      </c>
      <c r="I17" s="122" t="s">
        <v>15</v>
      </c>
      <c r="J17" s="122" t="s">
        <v>15</v>
      </c>
      <c r="K17" s="129" t="s">
        <v>51</v>
      </c>
      <c r="L17" s="129" t="s">
        <v>51</v>
      </c>
      <c r="M17" s="129" t="s">
        <v>51</v>
      </c>
      <c r="N17" s="129" t="s">
        <v>51</v>
      </c>
      <c r="O17" s="129" t="s">
        <v>51</v>
      </c>
      <c r="P17" s="122" t="s">
        <v>15</v>
      </c>
      <c r="Q17" s="122" t="s">
        <v>15</v>
      </c>
      <c r="R17" s="129" t="s">
        <v>51</v>
      </c>
      <c r="S17" s="129" t="s">
        <v>51</v>
      </c>
      <c r="T17" s="129" t="s">
        <v>51</v>
      </c>
      <c r="U17" s="129" t="s">
        <v>51</v>
      </c>
      <c r="V17" s="129" t="s">
        <v>51</v>
      </c>
      <c r="W17" s="139" t="s">
        <v>58</v>
      </c>
      <c r="X17" s="129" t="s">
        <v>50</v>
      </c>
      <c r="Y17" s="129" t="s">
        <v>50</v>
      </c>
      <c r="Z17" s="129" t="s">
        <v>50</v>
      </c>
      <c r="AA17" s="129" t="s">
        <v>50</v>
      </c>
      <c r="AB17" s="129" t="s">
        <v>50</v>
      </c>
      <c r="AC17" s="123" t="s">
        <v>15</v>
      </c>
      <c r="AD17" s="123" t="s">
        <v>15</v>
      </c>
      <c r="AE17" s="129" t="s">
        <v>50</v>
      </c>
      <c r="AF17" s="129" t="s">
        <v>50</v>
      </c>
      <c r="AG17" s="254" t="s">
        <v>50</v>
      </c>
      <c r="AH17" s="82"/>
      <c r="AI17" s="3"/>
      <c r="AJ17" s="3"/>
      <c r="AK17" s="3"/>
      <c r="AL17" s="6"/>
      <c r="AM17" s="334"/>
      <c r="AN17" s="94"/>
    </row>
    <row r="18" spans="1:40" ht="15">
      <c r="A18" s="770"/>
      <c r="B18" s="104" t="s">
        <v>20</v>
      </c>
      <c r="C18" s="146" t="s">
        <v>15</v>
      </c>
      <c r="D18" s="131" t="s">
        <v>56</v>
      </c>
      <c r="E18" s="131" t="s">
        <v>56</v>
      </c>
      <c r="F18" s="131" t="s">
        <v>56</v>
      </c>
      <c r="G18" s="131" t="s">
        <v>57</v>
      </c>
      <c r="H18" s="139" t="s">
        <v>58</v>
      </c>
      <c r="I18" s="122" t="s">
        <v>15</v>
      </c>
      <c r="J18" s="122" t="s">
        <v>15</v>
      </c>
      <c r="K18" s="131" t="s">
        <v>51</v>
      </c>
      <c r="L18" s="131" t="s">
        <v>51</v>
      </c>
      <c r="M18" s="131" t="s">
        <v>51</v>
      </c>
      <c r="N18" s="131" t="s">
        <v>51</v>
      </c>
      <c r="O18" s="131" t="s">
        <v>51</v>
      </c>
      <c r="P18" s="122" t="s">
        <v>15</v>
      </c>
      <c r="Q18" s="122" t="s">
        <v>15</v>
      </c>
      <c r="R18" s="131" t="s">
        <v>51</v>
      </c>
      <c r="S18" s="131" t="s">
        <v>51</v>
      </c>
      <c r="T18" s="131" t="s">
        <v>51</v>
      </c>
      <c r="U18" s="131" t="s">
        <v>51</v>
      </c>
      <c r="V18" s="131" t="s">
        <v>51</v>
      </c>
      <c r="W18" s="139" t="s">
        <v>58</v>
      </c>
      <c r="X18" s="131" t="s">
        <v>50</v>
      </c>
      <c r="Y18" s="131" t="s">
        <v>50</v>
      </c>
      <c r="Z18" s="131" t="s">
        <v>50</v>
      </c>
      <c r="AA18" s="131" t="s">
        <v>50</v>
      </c>
      <c r="AB18" s="131" t="s">
        <v>50</v>
      </c>
      <c r="AC18" s="123" t="s">
        <v>15</v>
      </c>
      <c r="AD18" s="123" t="s">
        <v>15</v>
      </c>
      <c r="AE18" s="131" t="s">
        <v>50</v>
      </c>
      <c r="AF18" s="131" t="s">
        <v>50</v>
      </c>
      <c r="AG18" s="255" t="s">
        <v>50</v>
      </c>
      <c r="AH18" s="82"/>
      <c r="AI18" s="3"/>
      <c r="AJ18" s="3"/>
      <c r="AK18" s="3"/>
      <c r="AL18" s="6"/>
      <c r="AM18" s="334"/>
      <c r="AN18" s="94"/>
    </row>
    <row r="19" spans="1:40" ht="15.75" thickBot="1">
      <c r="A19" s="774"/>
      <c r="B19" s="256" t="s">
        <v>36</v>
      </c>
      <c r="C19" s="319" t="s">
        <v>15</v>
      </c>
      <c r="D19" s="320" t="s">
        <v>57</v>
      </c>
      <c r="E19" s="320" t="s">
        <v>57</v>
      </c>
      <c r="F19" s="320" t="s">
        <v>57</v>
      </c>
      <c r="G19" s="320" t="s">
        <v>57</v>
      </c>
      <c r="H19" s="320" t="s">
        <v>57</v>
      </c>
      <c r="I19" s="248" t="s">
        <v>15</v>
      </c>
      <c r="J19" s="248" t="s">
        <v>15</v>
      </c>
      <c r="K19" s="320" t="s">
        <v>57</v>
      </c>
      <c r="L19" s="320" t="s">
        <v>57</v>
      </c>
      <c r="M19" s="320" t="s">
        <v>57</v>
      </c>
      <c r="N19" s="320" t="s">
        <v>57</v>
      </c>
      <c r="O19" s="320" t="s">
        <v>57</v>
      </c>
      <c r="P19" s="248" t="s">
        <v>15</v>
      </c>
      <c r="Q19" s="248" t="s">
        <v>15</v>
      </c>
      <c r="R19" s="320" t="s">
        <v>57</v>
      </c>
      <c r="S19" s="320" t="s">
        <v>57</v>
      </c>
      <c r="T19" s="320" t="s">
        <v>57</v>
      </c>
      <c r="U19" s="320" t="s">
        <v>57</v>
      </c>
      <c r="V19" s="320" t="s">
        <v>57</v>
      </c>
      <c r="W19" s="248" t="s">
        <v>15</v>
      </c>
      <c r="X19" s="248" t="s">
        <v>15</v>
      </c>
      <c r="Y19" s="320" t="s">
        <v>57</v>
      </c>
      <c r="Z19" s="320" t="s">
        <v>57</v>
      </c>
      <c r="AA19" s="320" t="s">
        <v>57</v>
      </c>
      <c r="AB19" s="320" t="s">
        <v>57</v>
      </c>
      <c r="AC19" s="320" t="s">
        <v>57</v>
      </c>
      <c r="AD19" s="321" t="s">
        <v>15</v>
      </c>
      <c r="AE19" s="321" t="s">
        <v>15</v>
      </c>
      <c r="AF19" s="320" t="s">
        <v>57</v>
      </c>
      <c r="AG19" s="322" t="s">
        <v>57</v>
      </c>
      <c r="AH19" s="105"/>
      <c r="AI19" s="91"/>
      <c r="AJ19" s="3"/>
      <c r="AK19" s="92"/>
      <c r="AL19" s="6"/>
      <c r="AM19" s="334"/>
      <c r="AN19" s="94"/>
    </row>
    <row r="20" spans="1:40" ht="15">
      <c r="A20" s="769" t="s">
        <v>4</v>
      </c>
      <c r="B20" s="236"/>
      <c r="C20" s="237"/>
      <c r="D20" s="237"/>
      <c r="E20" s="237"/>
      <c r="F20" s="242">
        <v>1</v>
      </c>
      <c r="G20" s="242">
        <v>2</v>
      </c>
      <c r="H20" s="242">
        <v>3</v>
      </c>
      <c r="I20" s="242">
        <v>4</v>
      </c>
      <c r="J20" s="315">
        <v>5</v>
      </c>
      <c r="K20" s="239">
        <v>6</v>
      </c>
      <c r="L20" s="239">
        <v>7</v>
      </c>
      <c r="M20" s="239">
        <v>8</v>
      </c>
      <c r="N20" s="239">
        <v>9</v>
      </c>
      <c r="O20" s="241">
        <v>10</v>
      </c>
      <c r="P20" s="239">
        <v>11</v>
      </c>
      <c r="Q20" s="240">
        <v>12</v>
      </c>
      <c r="R20" s="241">
        <v>13</v>
      </c>
      <c r="S20" s="241">
        <v>14</v>
      </c>
      <c r="T20" s="239">
        <v>15</v>
      </c>
      <c r="U20" s="239">
        <v>16</v>
      </c>
      <c r="V20" s="239">
        <v>17</v>
      </c>
      <c r="W20" s="239">
        <v>18</v>
      </c>
      <c r="X20" s="240">
        <v>19</v>
      </c>
      <c r="Y20" s="239">
        <v>20</v>
      </c>
      <c r="Z20" s="239">
        <v>21</v>
      </c>
      <c r="AA20" s="239">
        <v>22</v>
      </c>
      <c r="AB20" s="239">
        <v>23</v>
      </c>
      <c r="AC20" s="239">
        <v>24</v>
      </c>
      <c r="AD20" s="239">
        <v>25</v>
      </c>
      <c r="AE20" s="240">
        <v>26</v>
      </c>
      <c r="AF20" s="239">
        <v>27</v>
      </c>
      <c r="AG20" s="239">
        <v>28</v>
      </c>
      <c r="AH20" s="239">
        <v>29</v>
      </c>
      <c r="AI20" s="316">
        <v>30</v>
      </c>
      <c r="AJ20" s="82"/>
      <c r="AK20" s="35"/>
      <c r="AL20" s="6"/>
      <c r="AM20" s="334"/>
      <c r="AN20" s="94"/>
    </row>
    <row r="21" spans="1:40" ht="15">
      <c r="A21" s="770"/>
      <c r="B21" s="96" t="s">
        <v>19</v>
      </c>
      <c r="C21" s="6"/>
      <c r="D21" s="6"/>
      <c r="E21" s="6"/>
      <c r="F21" s="125" t="s">
        <v>50</v>
      </c>
      <c r="G21" s="125" t="s">
        <v>50</v>
      </c>
      <c r="H21" s="122" t="s">
        <v>15</v>
      </c>
      <c r="I21" s="122" t="s">
        <v>15</v>
      </c>
      <c r="J21" s="124" t="s">
        <v>50</v>
      </c>
      <c r="K21" s="124" t="s">
        <v>50</v>
      </c>
      <c r="L21" s="124" t="s">
        <v>50</v>
      </c>
      <c r="M21" s="124" t="s">
        <v>50</v>
      </c>
      <c r="N21" s="124" t="s">
        <v>50</v>
      </c>
      <c r="O21" s="139" t="s">
        <v>58</v>
      </c>
      <c r="P21" s="122" t="s">
        <v>15</v>
      </c>
      <c r="Q21" s="122" t="s">
        <v>15</v>
      </c>
      <c r="R21" s="134" t="s">
        <v>60</v>
      </c>
      <c r="S21" s="134" t="s">
        <v>60</v>
      </c>
      <c r="T21" s="134" t="s">
        <v>49</v>
      </c>
      <c r="U21" s="134" t="s">
        <v>49</v>
      </c>
      <c r="V21" s="134" t="s">
        <v>49</v>
      </c>
      <c r="W21" s="141" t="s">
        <v>58</v>
      </c>
      <c r="X21" s="122" t="s">
        <v>15</v>
      </c>
      <c r="Y21" s="125" t="s">
        <v>51</v>
      </c>
      <c r="Z21" s="125" t="s">
        <v>51</v>
      </c>
      <c r="AA21" s="125" t="s">
        <v>51</v>
      </c>
      <c r="AB21" s="125" t="s">
        <v>51</v>
      </c>
      <c r="AC21" s="125" t="s">
        <v>51</v>
      </c>
      <c r="AD21" s="122" t="s">
        <v>15</v>
      </c>
      <c r="AE21" s="122" t="s">
        <v>15</v>
      </c>
      <c r="AF21" s="125" t="s">
        <v>51</v>
      </c>
      <c r="AG21" s="125" t="s">
        <v>51</v>
      </c>
      <c r="AH21" s="125" t="s">
        <v>51</v>
      </c>
      <c r="AI21" s="252" t="s">
        <v>51</v>
      </c>
      <c r="AJ21" s="82"/>
      <c r="AK21" s="3"/>
      <c r="AL21" s="6"/>
      <c r="AM21" s="334"/>
      <c r="AN21" s="94"/>
    </row>
    <row r="22" spans="1:40" ht="15">
      <c r="A22" s="770"/>
      <c r="B22" s="97" t="s">
        <v>21</v>
      </c>
      <c r="C22" s="6"/>
      <c r="D22" s="6"/>
      <c r="E22" s="6"/>
      <c r="F22" s="155" t="s">
        <v>50</v>
      </c>
      <c r="G22" s="127" t="s">
        <v>50</v>
      </c>
      <c r="H22" s="122" t="s">
        <v>15</v>
      </c>
      <c r="I22" s="122" t="s">
        <v>15</v>
      </c>
      <c r="J22" s="126" t="s">
        <v>50</v>
      </c>
      <c r="K22" s="126" t="s">
        <v>50</v>
      </c>
      <c r="L22" s="126" t="s">
        <v>50</v>
      </c>
      <c r="M22" s="126" t="s">
        <v>50</v>
      </c>
      <c r="N22" s="126" t="s">
        <v>50</v>
      </c>
      <c r="O22" s="139" t="s">
        <v>58</v>
      </c>
      <c r="P22" s="122" t="s">
        <v>15</v>
      </c>
      <c r="Q22" s="122" t="s">
        <v>15</v>
      </c>
      <c r="R22" s="134" t="s">
        <v>60</v>
      </c>
      <c r="S22" s="134" t="s">
        <v>60</v>
      </c>
      <c r="T22" s="134" t="s">
        <v>49</v>
      </c>
      <c r="U22" s="134" t="s">
        <v>49</v>
      </c>
      <c r="V22" s="134" t="s">
        <v>49</v>
      </c>
      <c r="W22" s="141" t="s">
        <v>58</v>
      </c>
      <c r="X22" s="122" t="s">
        <v>15</v>
      </c>
      <c r="Y22" s="127" t="s">
        <v>51</v>
      </c>
      <c r="Z22" s="127" t="s">
        <v>51</v>
      </c>
      <c r="AA22" s="127" t="s">
        <v>51</v>
      </c>
      <c r="AB22" s="127" t="s">
        <v>51</v>
      </c>
      <c r="AC22" s="127" t="s">
        <v>51</v>
      </c>
      <c r="AD22" s="122" t="s">
        <v>15</v>
      </c>
      <c r="AE22" s="122" t="s">
        <v>15</v>
      </c>
      <c r="AF22" s="159" t="s">
        <v>51</v>
      </c>
      <c r="AG22" s="159" t="s">
        <v>51</v>
      </c>
      <c r="AH22" s="159" t="s">
        <v>51</v>
      </c>
      <c r="AI22" s="317" t="s">
        <v>51</v>
      </c>
      <c r="AJ22" s="105"/>
      <c r="AK22" s="91"/>
      <c r="AL22" s="95"/>
      <c r="AM22" s="335"/>
      <c r="AN22" s="94"/>
    </row>
    <row r="23" spans="1:40" ht="15">
      <c r="A23" s="770"/>
      <c r="B23" s="98" t="s">
        <v>22</v>
      </c>
      <c r="C23" s="6"/>
      <c r="D23" s="6"/>
      <c r="E23" s="6"/>
      <c r="F23" s="129" t="s">
        <v>50</v>
      </c>
      <c r="G23" s="129" t="s">
        <v>50</v>
      </c>
      <c r="H23" s="122" t="s">
        <v>15</v>
      </c>
      <c r="I23" s="122" t="s">
        <v>15</v>
      </c>
      <c r="J23" s="128" t="s">
        <v>50</v>
      </c>
      <c r="K23" s="128" t="s">
        <v>50</v>
      </c>
      <c r="L23" s="128" t="s">
        <v>50</v>
      </c>
      <c r="M23" s="128" t="s">
        <v>50</v>
      </c>
      <c r="N23" s="128" t="s">
        <v>50</v>
      </c>
      <c r="O23" s="139" t="s">
        <v>58</v>
      </c>
      <c r="P23" s="122" t="s">
        <v>15</v>
      </c>
      <c r="Q23" s="122" t="s">
        <v>15</v>
      </c>
      <c r="R23" s="134" t="s">
        <v>60</v>
      </c>
      <c r="S23" s="134" t="s">
        <v>60</v>
      </c>
      <c r="T23" s="134" t="s">
        <v>49</v>
      </c>
      <c r="U23" s="134" t="s">
        <v>49</v>
      </c>
      <c r="V23" s="134" t="s">
        <v>49</v>
      </c>
      <c r="W23" s="135" t="s">
        <v>15</v>
      </c>
      <c r="X23" s="122" t="s">
        <v>15</v>
      </c>
      <c r="Y23" s="129" t="s">
        <v>51</v>
      </c>
      <c r="Z23" s="129" t="s">
        <v>51</v>
      </c>
      <c r="AA23" s="129" t="s">
        <v>51</v>
      </c>
      <c r="AB23" s="129" t="s">
        <v>51</v>
      </c>
      <c r="AC23" s="129" t="s">
        <v>51</v>
      </c>
      <c r="AD23" s="122" t="s">
        <v>15</v>
      </c>
      <c r="AE23" s="122" t="s">
        <v>15</v>
      </c>
      <c r="AF23" s="129" t="s">
        <v>51</v>
      </c>
      <c r="AG23" s="129" t="s">
        <v>51</v>
      </c>
      <c r="AH23" s="129" t="s">
        <v>51</v>
      </c>
      <c r="AI23" s="254" t="s">
        <v>51</v>
      </c>
      <c r="AJ23" s="235"/>
      <c r="AK23" s="220"/>
      <c r="AL23" s="221"/>
      <c r="AM23" s="336"/>
      <c r="AN23" s="94"/>
    </row>
    <row r="24" spans="1:40" ht="15">
      <c r="A24" s="770"/>
      <c r="B24" s="99" t="s">
        <v>20</v>
      </c>
      <c r="C24" s="3"/>
      <c r="D24" s="3"/>
      <c r="E24" s="3"/>
      <c r="F24" s="131" t="s">
        <v>50</v>
      </c>
      <c r="G24" s="131" t="s">
        <v>50</v>
      </c>
      <c r="H24" s="122" t="s">
        <v>15</v>
      </c>
      <c r="I24" s="122" t="s">
        <v>15</v>
      </c>
      <c r="J24" s="132" t="s">
        <v>50</v>
      </c>
      <c r="K24" s="132" t="s">
        <v>50</v>
      </c>
      <c r="L24" s="132" t="s">
        <v>50</v>
      </c>
      <c r="M24" s="132" t="s">
        <v>50</v>
      </c>
      <c r="N24" s="132" t="s">
        <v>50</v>
      </c>
      <c r="O24" s="134" t="s">
        <v>60</v>
      </c>
      <c r="P24" s="122" t="s">
        <v>15</v>
      </c>
      <c r="Q24" s="122" t="s">
        <v>15</v>
      </c>
      <c r="R24" s="134" t="s">
        <v>60</v>
      </c>
      <c r="S24" s="134" t="s">
        <v>60</v>
      </c>
      <c r="T24" s="134" t="s">
        <v>49</v>
      </c>
      <c r="U24" s="134" t="s">
        <v>49</v>
      </c>
      <c r="V24" s="134" t="s">
        <v>49</v>
      </c>
      <c r="W24" s="141" t="s">
        <v>58</v>
      </c>
      <c r="X24" s="122" t="s">
        <v>15</v>
      </c>
      <c r="Y24" s="131" t="s">
        <v>51</v>
      </c>
      <c r="Z24" s="131" t="s">
        <v>51</v>
      </c>
      <c r="AA24" s="131" t="s">
        <v>51</v>
      </c>
      <c r="AB24" s="131" t="s">
        <v>51</v>
      </c>
      <c r="AC24" s="131" t="s">
        <v>51</v>
      </c>
      <c r="AD24" s="122" t="s">
        <v>15</v>
      </c>
      <c r="AE24" s="122" t="s">
        <v>15</v>
      </c>
      <c r="AF24" s="131" t="s">
        <v>51</v>
      </c>
      <c r="AG24" s="131" t="s">
        <v>51</v>
      </c>
      <c r="AH24" s="131" t="s">
        <v>51</v>
      </c>
      <c r="AI24" s="255" t="s">
        <v>51</v>
      </c>
      <c r="AJ24" s="235"/>
      <c r="AK24" s="220"/>
      <c r="AL24" s="221"/>
      <c r="AM24" s="336"/>
      <c r="AN24" s="94"/>
    </row>
    <row r="25" spans="1:40" ht="15.75" thickBot="1">
      <c r="A25" s="774"/>
      <c r="B25" s="256" t="s">
        <v>36</v>
      </c>
      <c r="C25" s="246"/>
      <c r="D25" s="246"/>
      <c r="E25" s="246"/>
      <c r="F25" s="247" t="s">
        <v>57</v>
      </c>
      <c r="G25" s="247" t="s">
        <v>57</v>
      </c>
      <c r="H25" s="247" t="s">
        <v>57</v>
      </c>
      <c r="I25" s="248" t="s">
        <v>15</v>
      </c>
      <c r="J25" s="248" t="s">
        <v>15</v>
      </c>
      <c r="K25" s="307" t="s">
        <v>49</v>
      </c>
      <c r="L25" s="307" t="s">
        <v>49</v>
      </c>
      <c r="M25" s="307" t="s">
        <v>49</v>
      </c>
      <c r="N25" s="307" t="s">
        <v>49</v>
      </c>
      <c r="O25" s="307" t="s">
        <v>60</v>
      </c>
      <c r="P25" s="248" t="s">
        <v>15</v>
      </c>
      <c r="Q25" s="248" t="s">
        <v>15</v>
      </c>
      <c r="R25" s="134" t="s">
        <v>60</v>
      </c>
      <c r="S25" s="134" t="s">
        <v>60</v>
      </c>
      <c r="T25" s="134" t="s">
        <v>49</v>
      </c>
      <c r="U25" s="134" t="s">
        <v>49</v>
      </c>
      <c r="V25" s="134" t="s">
        <v>49</v>
      </c>
      <c r="W25" s="258" t="s">
        <v>15</v>
      </c>
      <c r="X25" s="248" t="s">
        <v>15</v>
      </c>
      <c r="Y25" s="257" t="s">
        <v>57</v>
      </c>
      <c r="Z25" s="257" t="s">
        <v>57</v>
      </c>
      <c r="AA25" s="257" t="s">
        <v>57</v>
      </c>
      <c r="AB25" s="257" t="s">
        <v>57</v>
      </c>
      <c r="AC25" s="257" t="s">
        <v>57</v>
      </c>
      <c r="AD25" s="248" t="s">
        <v>15</v>
      </c>
      <c r="AE25" s="247" t="s">
        <v>57</v>
      </c>
      <c r="AF25" s="247" t="s">
        <v>57</v>
      </c>
      <c r="AG25" s="247" t="s">
        <v>57</v>
      </c>
      <c r="AH25" s="247" t="s">
        <v>57</v>
      </c>
      <c r="AI25" s="259" t="s">
        <v>57</v>
      </c>
      <c r="AJ25" s="235"/>
      <c r="AK25" s="220"/>
      <c r="AL25" s="221"/>
      <c r="AM25" s="336"/>
      <c r="AN25" s="94"/>
    </row>
    <row r="26" spans="1:40" ht="15.75" thickBot="1">
      <c r="A26" s="775"/>
      <c r="B26" s="271" t="s">
        <v>71</v>
      </c>
      <c r="C26" s="272"/>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4"/>
      <c r="AJ26" s="224"/>
      <c r="AK26" s="219"/>
      <c r="AL26" s="219"/>
      <c r="AM26" s="337"/>
      <c r="AN26" s="94"/>
    </row>
    <row r="27" spans="1:40" ht="15">
      <c r="A27" s="776"/>
      <c r="B27" s="190"/>
      <c r="C27" s="215" t="s">
        <v>72</v>
      </c>
      <c r="D27" s="216"/>
      <c r="E27" s="216"/>
      <c r="F27" s="216"/>
      <c r="G27" s="216"/>
      <c r="H27" s="216"/>
      <c r="I27" s="217"/>
      <c r="J27" s="216" t="s">
        <v>75</v>
      </c>
      <c r="K27" s="216"/>
      <c r="L27" s="216"/>
      <c r="M27" s="216"/>
      <c r="N27" s="216"/>
      <c r="O27" s="216"/>
      <c r="P27" s="217"/>
      <c r="Q27" s="216" t="s">
        <v>78</v>
      </c>
      <c r="R27" s="216"/>
      <c r="S27" s="216"/>
      <c r="T27" s="216"/>
      <c r="U27" s="216"/>
      <c r="V27" s="216"/>
      <c r="W27" s="217"/>
      <c r="X27" s="216" t="s">
        <v>81</v>
      </c>
      <c r="Y27" s="216"/>
      <c r="Z27" s="216"/>
      <c r="AA27" s="216"/>
      <c r="AB27" s="216"/>
      <c r="AC27" s="216"/>
      <c r="AD27" s="217"/>
      <c r="AE27" s="216" t="s">
        <v>84</v>
      </c>
      <c r="AF27" s="216"/>
      <c r="AG27" s="216"/>
      <c r="AH27" s="216"/>
      <c r="AI27" s="313"/>
      <c r="AJ27" s="225"/>
      <c r="AK27" s="219"/>
      <c r="AL27" s="219"/>
      <c r="AM27" s="337"/>
      <c r="AN27" s="94"/>
    </row>
    <row r="28" spans="1:40" ht="15">
      <c r="A28" s="776"/>
      <c r="B28" s="190"/>
      <c r="C28" s="218" t="s">
        <v>73</v>
      </c>
      <c r="D28" s="196"/>
      <c r="E28" s="196"/>
      <c r="F28" s="196"/>
      <c r="G28" s="196"/>
      <c r="H28" s="196"/>
      <c r="I28" s="197"/>
      <c r="J28" s="196" t="s">
        <v>76</v>
      </c>
      <c r="K28" s="196"/>
      <c r="L28" s="196"/>
      <c r="M28" s="196"/>
      <c r="N28" s="196"/>
      <c r="O28" s="196"/>
      <c r="P28" s="197"/>
      <c r="Q28" s="196" t="s">
        <v>79</v>
      </c>
      <c r="R28" s="196"/>
      <c r="S28" s="196"/>
      <c r="T28" s="196"/>
      <c r="U28" s="196"/>
      <c r="V28" s="196"/>
      <c r="W28" s="197"/>
      <c r="X28" s="196" t="s">
        <v>82</v>
      </c>
      <c r="Y28" s="196"/>
      <c r="Z28" s="196"/>
      <c r="AA28" s="196"/>
      <c r="AB28" s="196"/>
      <c r="AC28" s="196"/>
      <c r="AD28" s="197"/>
      <c r="AE28" s="196" t="s">
        <v>85</v>
      </c>
      <c r="AF28" s="196"/>
      <c r="AG28" s="196"/>
      <c r="AH28" s="196"/>
      <c r="AI28" s="276"/>
      <c r="AJ28" s="225"/>
      <c r="AK28" s="219"/>
      <c r="AL28" s="219"/>
      <c r="AM28" s="337"/>
      <c r="AN28" s="94"/>
    </row>
    <row r="29" spans="1:40" ht="15.75" thickBot="1">
      <c r="A29" s="789"/>
      <c r="B29" s="277"/>
      <c r="C29" s="314" t="s">
        <v>74</v>
      </c>
      <c r="D29" s="279"/>
      <c r="E29" s="279"/>
      <c r="F29" s="279"/>
      <c r="G29" s="279"/>
      <c r="H29" s="279"/>
      <c r="I29" s="280"/>
      <c r="J29" s="279" t="s">
        <v>77</v>
      </c>
      <c r="K29" s="279"/>
      <c r="L29" s="279"/>
      <c r="M29" s="279"/>
      <c r="N29" s="279"/>
      <c r="O29" s="279"/>
      <c r="P29" s="280"/>
      <c r="Q29" s="279" t="s">
        <v>80</v>
      </c>
      <c r="R29" s="279"/>
      <c r="S29" s="279"/>
      <c r="T29" s="279"/>
      <c r="U29" s="279"/>
      <c r="V29" s="279"/>
      <c r="W29" s="280"/>
      <c r="X29" s="279" t="s">
        <v>83</v>
      </c>
      <c r="Y29" s="279"/>
      <c r="Z29" s="279"/>
      <c r="AA29" s="279"/>
      <c r="AB29" s="279"/>
      <c r="AC29" s="279"/>
      <c r="AD29" s="280"/>
      <c r="AE29" s="279" t="s">
        <v>77</v>
      </c>
      <c r="AF29" s="279"/>
      <c r="AG29" s="279"/>
      <c r="AH29" s="279"/>
      <c r="AI29" s="281"/>
      <c r="AJ29" s="312"/>
      <c r="AK29" s="299"/>
      <c r="AL29" s="299"/>
      <c r="AM29" s="337"/>
      <c r="AN29" s="94"/>
    </row>
    <row r="30" spans="1:40" ht="15.75" thickBot="1">
      <c r="A30" s="769" t="s">
        <v>3</v>
      </c>
      <c r="B30" s="236"/>
      <c r="C30" s="237"/>
      <c r="D30" s="237"/>
      <c r="E30" s="237"/>
      <c r="F30" s="237"/>
      <c r="G30" s="238"/>
      <c r="H30" s="300">
        <v>1</v>
      </c>
      <c r="I30" s="301">
        <v>2</v>
      </c>
      <c r="J30" s="302">
        <v>3</v>
      </c>
      <c r="K30" s="301">
        <v>4</v>
      </c>
      <c r="L30" s="303">
        <v>5</v>
      </c>
      <c r="M30" s="303">
        <v>6</v>
      </c>
      <c r="N30" s="303">
        <v>7</v>
      </c>
      <c r="O30" s="304">
        <v>8</v>
      </c>
      <c r="P30" s="303">
        <v>9</v>
      </c>
      <c r="Q30" s="305">
        <v>10</v>
      </c>
      <c r="R30" s="303">
        <v>11</v>
      </c>
      <c r="S30" s="303">
        <v>12</v>
      </c>
      <c r="T30" s="303">
        <v>13</v>
      </c>
      <c r="U30" s="303">
        <v>14</v>
      </c>
      <c r="V30" s="301">
        <v>15</v>
      </c>
      <c r="W30" s="301">
        <v>16</v>
      </c>
      <c r="X30" s="302">
        <v>17</v>
      </c>
      <c r="Y30" s="303">
        <v>18</v>
      </c>
      <c r="Z30" s="303">
        <v>19</v>
      </c>
      <c r="AA30" s="303">
        <v>20</v>
      </c>
      <c r="AB30" s="303">
        <v>21</v>
      </c>
      <c r="AC30" s="303">
        <v>22</v>
      </c>
      <c r="AD30" s="303">
        <v>23</v>
      </c>
      <c r="AE30" s="305">
        <v>24</v>
      </c>
      <c r="AF30" s="303">
        <v>25</v>
      </c>
      <c r="AG30" s="303">
        <v>26</v>
      </c>
      <c r="AH30" s="303">
        <v>27</v>
      </c>
      <c r="AI30" s="303">
        <v>28</v>
      </c>
      <c r="AJ30" s="303">
        <v>29</v>
      </c>
      <c r="AK30" s="301">
        <v>30</v>
      </c>
      <c r="AL30" s="306">
        <v>31</v>
      </c>
      <c r="AM30" s="338"/>
      <c r="AN30" s="94"/>
    </row>
    <row r="31" spans="1:40" ht="15.75" thickTop="1">
      <c r="A31" s="770"/>
      <c r="B31" s="96" t="s">
        <v>19</v>
      </c>
      <c r="C31" s="6"/>
      <c r="D31" s="6"/>
      <c r="E31" s="6"/>
      <c r="F31" s="6"/>
      <c r="G31" s="3"/>
      <c r="H31" s="125" t="s">
        <v>51</v>
      </c>
      <c r="I31" s="122" t="s">
        <v>15</v>
      </c>
      <c r="J31" s="122" t="s">
        <v>15</v>
      </c>
      <c r="K31" s="124" t="s">
        <v>51</v>
      </c>
      <c r="L31" s="165" t="s">
        <v>51</v>
      </c>
      <c r="M31" s="166" t="s">
        <v>51</v>
      </c>
      <c r="N31" s="166" t="s">
        <v>51</v>
      </c>
      <c r="O31" s="166" t="s">
        <v>51</v>
      </c>
      <c r="P31" s="167" t="s">
        <v>15</v>
      </c>
      <c r="Q31" s="167" t="s">
        <v>15</v>
      </c>
      <c r="R31" s="166" t="s">
        <v>51</v>
      </c>
      <c r="S31" s="166" t="s">
        <v>51</v>
      </c>
      <c r="T31" s="166" t="s">
        <v>51</v>
      </c>
      <c r="U31" s="168" t="s">
        <v>51</v>
      </c>
      <c r="V31" s="372" t="s">
        <v>51</v>
      </c>
      <c r="W31" s="122" t="s">
        <v>15</v>
      </c>
      <c r="X31" s="136" t="s">
        <v>58</v>
      </c>
      <c r="Y31" s="165" t="s">
        <v>50</v>
      </c>
      <c r="Z31" s="166" t="s">
        <v>50</v>
      </c>
      <c r="AA31" s="166" t="s">
        <v>50</v>
      </c>
      <c r="AB31" s="166" t="s">
        <v>50</v>
      </c>
      <c r="AC31" s="167" t="s">
        <v>15</v>
      </c>
      <c r="AD31" s="177" t="s">
        <v>15</v>
      </c>
      <c r="AE31" s="181" t="s">
        <v>50</v>
      </c>
      <c r="AF31" s="166" t="s">
        <v>50</v>
      </c>
      <c r="AG31" s="166" t="s">
        <v>50</v>
      </c>
      <c r="AH31" s="168" t="s">
        <v>50</v>
      </c>
      <c r="AI31" s="372" t="s">
        <v>50</v>
      </c>
      <c r="AJ31" s="122" t="s">
        <v>15</v>
      </c>
      <c r="AK31" s="122" t="s">
        <v>15</v>
      </c>
      <c r="AL31" s="294" t="s">
        <v>58</v>
      </c>
      <c r="AM31" s="339"/>
      <c r="AN31" s="94"/>
    </row>
    <row r="32" spans="1:40" ht="15">
      <c r="A32" s="770"/>
      <c r="B32" s="97" t="s">
        <v>21</v>
      </c>
      <c r="C32" s="6"/>
      <c r="D32" s="6"/>
      <c r="E32" s="6"/>
      <c r="F32" s="6"/>
      <c r="G32" s="3"/>
      <c r="H32" s="127" t="s">
        <v>51</v>
      </c>
      <c r="I32" s="122" t="s">
        <v>15</v>
      </c>
      <c r="J32" s="122" t="s">
        <v>15</v>
      </c>
      <c r="K32" s="126" t="s">
        <v>51</v>
      </c>
      <c r="L32" s="169" t="s">
        <v>51</v>
      </c>
      <c r="M32" s="127" t="s">
        <v>51</v>
      </c>
      <c r="N32" s="127" t="s">
        <v>51</v>
      </c>
      <c r="O32" s="127" t="s">
        <v>51</v>
      </c>
      <c r="P32" s="122" t="s">
        <v>15</v>
      </c>
      <c r="Q32" s="122" t="s">
        <v>15</v>
      </c>
      <c r="R32" s="127" t="s">
        <v>51</v>
      </c>
      <c r="S32" s="127" t="s">
        <v>51</v>
      </c>
      <c r="T32" s="127" t="s">
        <v>51</v>
      </c>
      <c r="U32" s="170" t="s">
        <v>51</v>
      </c>
      <c r="V32" s="372" t="s">
        <v>51</v>
      </c>
      <c r="W32" s="122" t="s">
        <v>15</v>
      </c>
      <c r="X32" s="136" t="s">
        <v>58</v>
      </c>
      <c r="Y32" s="169" t="s">
        <v>50</v>
      </c>
      <c r="Z32" s="127" t="s">
        <v>50</v>
      </c>
      <c r="AA32" s="127" t="s">
        <v>50</v>
      </c>
      <c r="AB32" s="127" t="s">
        <v>50</v>
      </c>
      <c r="AC32" s="122" t="s">
        <v>15</v>
      </c>
      <c r="AD32" s="140" t="s">
        <v>15</v>
      </c>
      <c r="AE32" s="126" t="s">
        <v>50</v>
      </c>
      <c r="AF32" s="127" t="s">
        <v>50</v>
      </c>
      <c r="AG32" s="127" t="s">
        <v>50</v>
      </c>
      <c r="AH32" s="170" t="s">
        <v>50</v>
      </c>
      <c r="AI32" s="372" t="s">
        <v>50</v>
      </c>
      <c r="AJ32" s="122" t="s">
        <v>15</v>
      </c>
      <c r="AK32" s="122" t="s">
        <v>15</v>
      </c>
      <c r="AL32" s="294" t="s">
        <v>58</v>
      </c>
      <c r="AM32" s="339"/>
      <c r="AN32" s="94"/>
    </row>
    <row r="33" spans="1:40" ht="15">
      <c r="A33" s="770"/>
      <c r="B33" s="98" t="s">
        <v>22</v>
      </c>
      <c r="C33" s="6"/>
      <c r="D33" s="6"/>
      <c r="E33" s="6"/>
      <c r="F33" s="6"/>
      <c r="G33" s="3"/>
      <c r="H33" s="129" t="s">
        <v>51</v>
      </c>
      <c r="I33" s="122" t="s">
        <v>15</v>
      </c>
      <c r="J33" s="122" t="s">
        <v>15</v>
      </c>
      <c r="K33" s="128" t="s">
        <v>51</v>
      </c>
      <c r="L33" s="171" t="s">
        <v>51</v>
      </c>
      <c r="M33" s="129" t="s">
        <v>51</v>
      </c>
      <c r="N33" s="129" t="s">
        <v>51</v>
      </c>
      <c r="O33" s="129" t="s">
        <v>51</v>
      </c>
      <c r="P33" s="122" t="s">
        <v>15</v>
      </c>
      <c r="Q33" s="122" t="s">
        <v>15</v>
      </c>
      <c r="R33" s="129" t="s">
        <v>51</v>
      </c>
      <c r="S33" s="129" t="s">
        <v>51</v>
      </c>
      <c r="T33" s="129" t="s">
        <v>51</v>
      </c>
      <c r="U33" s="172" t="s">
        <v>51</v>
      </c>
      <c r="V33" s="372" t="s">
        <v>51</v>
      </c>
      <c r="W33" s="122" t="s">
        <v>15</v>
      </c>
      <c r="X33" s="136" t="s">
        <v>58</v>
      </c>
      <c r="Y33" s="171" t="s">
        <v>50</v>
      </c>
      <c r="Z33" s="129" t="s">
        <v>50</v>
      </c>
      <c r="AA33" s="129" t="s">
        <v>50</v>
      </c>
      <c r="AB33" s="129" t="s">
        <v>50</v>
      </c>
      <c r="AC33" s="122" t="s">
        <v>15</v>
      </c>
      <c r="AD33" s="140" t="s">
        <v>15</v>
      </c>
      <c r="AE33" s="128" t="s">
        <v>50</v>
      </c>
      <c r="AF33" s="129" t="s">
        <v>50</v>
      </c>
      <c r="AG33" s="129" t="s">
        <v>50</v>
      </c>
      <c r="AH33" s="172" t="s">
        <v>50</v>
      </c>
      <c r="AI33" s="372" t="s">
        <v>50</v>
      </c>
      <c r="AJ33" s="122" t="s">
        <v>15</v>
      </c>
      <c r="AK33" s="122" t="s">
        <v>15</v>
      </c>
      <c r="AL33" s="294" t="s">
        <v>58</v>
      </c>
      <c r="AM33" s="339"/>
      <c r="AN33" s="94"/>
    </row>
    <row r="34" spans="1:40" ht="15.75" thickBot="1">
      <c r="A34" s="770"/>
      <c r="B34" s="99" t="s">
        <v>20</v>
      </c>
      <c r="C34" s="3"/>
      <c r="D34" s="3"/>
      <c r="E34" s="3"/>
      <c r="F34" s="3"/>
      <c r="G34" s="3"/>
      <c r="H34" s="131" t="s">
        <v>51</v>
      </c>
      <c r="I34" s="122" t="s">
        <v>15</v>
      </c>
      <c r="J34" s="122" t="s">
        <v>15</v>
      </c>
      <c r="K34" s="132" t="s">
        <v>51</v>
      </c>
      <c r="L34" s="173" t="s">
        <v>51</v>
      </c>
      <c r="M34" s="174" t="s">
        <v>51</v>
      </c>
      <c r="N34" s="174" t="s">
        <v>51</v>
      </c>
      <c r="O34" s="174" t="s">
        <v>51</v>
      </c>
      <c r="P34" s="175" t="s">
        <v>15</v>
      </c>
      <c r="Q34" s="175" t="s">
        <v>15</v>
      </c>
      <c r="R34" s="174" t="s">
        <v>51</v>
      </c>
      <c r="S34" s="174" t="s">
        <v>51</v>
      </c>
      <c r="T34" s="174" t="s">
        <v>51</v>
      </c>
      <c r="U34" s="176" t="s">
        <v>51</v>
      </c>
      <c r="V34" s="372" t="s">
        <v>51</v>
      </c>
      <c r="W34" s="122" t="s">
        <v>15</v>
      </c>
      <c r="X34" s="136" t="s">
        <v>58</v>
      </c>
      <c r="Y34" s="173" t="s">
        <v>50</v>
      </c>
      <c r="Z34" s="174" t="s">
        <v>50</v>
      </c>
      <c r="AA34" s="174" t="s">
        <v>50</v>
      </c>
      <c r="AB34" s="174" t="s">
        <v>50</v>
      </c>
      <c r="AC34" s="175" t="s">
        <v>15</v>
      </c>
      <c r="AD34" s="178" t="s">
        <v>15</v>
      </c>
      <c r="AE34" s="182" t="s">
        <v>50</v>
      </c>
      <c r="AF34" s="174" t="s">
        <v>50</v>
      </c>
      <c r="AG34" s="174" t="s">
        <v>50</v>
      </c>
      <c r="AH34" s="176" t="s">
        <v>50</v>
      </c>
      <c r="AI34" s="372" t="s">
        <v>50</v>
      </c>
      <c r="AJ34" s="122" t="s">
        <v>15</v>
      </c>
      <c r="AK34" s="122" t="s">
        <v>15</v>
      </c>
      <c r="AL34" s="294" t="s">
        <v>58</v>
      </c>
      <c r="AM34" s="339"/>
      <c r="AN34" s="94"/>
    </row>
    <row r="35" spans="1:40" ht="13.5" customHeight="1" thickBot="1" thickTop="1">
      <c r="A35" s="774"/>
      <c r="B35" s="256" t="s">
        <v>36</v>
      </c>
      <c r="C35" s="246"/>
      <c r="D35" s="246"/>
      <c r="E35" s="246"/>
      <c r="F35" s="246"/>
      <c r="G35" s="246"/>
      <c r="H35" s="249" t="s">
        <v>60</v>
      </c>
      <c r="I35" s="248" t="s">
        <v>15</v>
      </c>
      <c r="J35" s="248" t="s">
        <v>15</v>
      </c>
      <c r="K35" s="247" t="s">
        <v>57</v>
      </c>
      <c r="L35" s="257" t="s">
        <v>57</v>
      </c>
      <c r="M35" s="257" t="s">
        <v>57</v>
      </c>
      <c r="N35" s="257" t="s">
        <v>57</v>
      </c>
      <c r="O35" s="307" t="s">
        <v>60</v>
      </c>
      <c r="P35" s="308" t="s">
        <v>15</v>
      </c>
      <c r="Q35" s="308" t="s">
        <v>15</v>
      </c>
      <c r="R35" s="257" t="s">
        <v>57</v>
      </c>
      <c r="S35" s="257" t="s">
        <v>57</v>
      </c>
      <c r="T35" s="257" t="s">
        <v>57</v>
      </c>
      <c r="U35" s="257" t="s">
        <v>57</v>
      </c>
      <c r="V35" s="247" t="s">
        <v>57</v>
      </c>
      <c r="W35" s="264" t="s">
        <v>15</v>
      </c>
      <c r="X35" s="268" t="s">
        <v>15</v>
      </c>
      <c r="Y35" s="257" t="s">
        <v>57</v>
      </c>
      <c r="Z35" s="257" t="s">
        <v>57</v>
      </c>
      <c r="AA35" s="257" t="s">
        <v>57</v>
      </c>
      <c r="AB35" s="257" t="s">
        <v>57</v>
      </c>
      <c r="AC35" s="257" t="s">
        <v>57</v>
      </c>
      <c r="AD35" s="309" t="s">
        <v>15</v>
      </c>
      <c r="AE35" s="309" t="s">
        <v>15</v>
      </c>
      <c r="AF35" s="257" t="s">
        <v>57</v>
      </c>
      <c r="AG35" s="257" t="s">
        <v>57</v>
      </c>
      <c r="AH35" s="257" t="s">
        <v>57</v>
      </c>
      <c r="AI35" s="257" t="s">
        <v>57</v>
      </c>
      <c r="AJ35" s="257" t="s">
        <v>57</v>
      </c>
      <c r="AK35" s="310" t="s">
        <v>15</v>
      </c>
      <c r="AL35" s="311" t="s">
        <v>15</v>
      </c>
      <c r="AM35" s="339"/>
      <c r="AN35" s="94"/>
    </row>
    <row r="36" spans="1:40" ht="15" hidden="1">
      <c r="A36" s="770" t="s">
        <v>5</v>
      </c>
      <c r="B36" s="188"/>
      <c r="C36" s="27"/>
      <c r="D36" s="22">
        <v>1</v>
      </c>
      <c r="E36" s="22">
        <v>2</v>
      </c>
      <c r="F36" s="22">
        <v>3</v>
      </c>
      <c r="G36" s="22">
        <v>4</v>
      </c>
      <c r="H36" s="22">
        <v>5</v>
      </c>
      <c r="I36" s="22">
        <v>6</v>
      </c>
      <c r="J36" s="21">
        <v>7</v>
      </c>
      <c r="K36" s="26">
        <v>8</v>
      </c>
      <c r="L36" s="26">
        <v>9</v>
      </c>
      <c r="M36" s="26">
        <v>10</v>
      </c>
      <c r="N36" s="26">
        <v>11</v>
      </c>
      <c r="O36" s="26">
        <v>12</v>
      </c>
      <c r="P36" s="26">
        <v>13</v>
      </c>
      <c r="Q36" s="25">
        <v>14</v>
      </c>
      <c r="R36" s="26">
        <v>15</v>
      </c>
      <c r="S36" s="26">
        <v>16</v>
      </c>
      <c r="T36" s="26">
        <v>17</v>
      </c>
      <c r="U36" s="26">
        <v>18</v>
      </c>
      <c r="V36" s="26">
        <v>19</v>
      </c>
      <c r="W36" s="26">
        <v>20</v>
      </c>
      <c r="X36" s="25">
        <v>21</v>
      </c>
      <c r="Y36" s="26">
        <v>22</v>
      </c>
      <c r="Z36" s="26">
        <v>23</v>
      </c>
      <c r="AA36" s="26">
        <v>24</v>
      </c>
      <c r="AB36" s="26">
        <v>25</v>
      </c>
      <c r="AC36" s="26">
        <v>26</v>
      </c>
      <c r="AD36" s="22">
        <v>27</v>
      </c>
      <c r="AE36" s="21">
        <v>28</v>
      </c>
      <c r="AF36" s="22">
        <v>29</v>
      </c>
      <c r="AG36" s="260">
        <v>30</v>
      </c>
      <c r="AH36" s="107"/>
      <c r="AI36" s="35"/>
      <c r="AJ36" s="35"/>
      <c r="AK36" s="35"/>
      <c r="AL36" s="93"/>
      <c r="AM36" s="335"/>
      <c r="AN36" s="94"/>
    </row>
    <row r="37" spans="1:40" ht="15">
      <c r="A37" s="770"/>
      <c r="B37" s="188"/>
      <c r="C37" s="27"/>
      <c r="D37" s="22">
        <v>1</v>
      </c>
      <c r="E37" s="22">
        <v>2</v>
      </c>
      <c r="F37" s="22">
        <v>3</v>
      </c>
      <c r="G37" s="22">
        <v>4</v>
      </c>
      <c r="H37" s="22">
        <v>5</v>
      </c>
      <c r="I37" s="22">
        <v>6</v>
      </c>
      <c r="J37" s="21">
        <v>7</v>
      </c>
      <c r="K37" s="26">
        <v>8</v>
      </c>
      <c r="L37" s="26">
        <v>9</v>
      </c>
      <c r="M37" s="26">
        <v>10</v>
      </c>
      <c r="N37" s="26">
        <v>11</v>
      </c>
      <c r="O37" s="26">
        <v>12</v>
      </c>
      <c r="P37" s="26">
        <v>13</v>
      </c>
      <c r="Q37" s="25">
        <v>14</v>
      </c>
      <c r="R37" s="26">
        <v>15</v>
      </c>
      <c r="S37" s="26">
        <v>16</v>
      </c>
      <c r="T37" s="26">
        <v>17</v>
      </c>
      <c r="U37" s="26">
        <v>18</v>
      </c>
      <c r="V37" s="26">
        <v>19</v>
      </c>
      <c r="W37" s="26">
        <v>20</v>
      </c>
      <c r="X37" s="25">
        <v>21</v>
      </c>
      <c r="Y37" s="26">
        <v>22</v>
      </c>
      <c r="Z37" s="26">
        <v>23</v>
      </c>
      <c r="AA37" s="26">
        <v>24</v>
      </c>
      <c r="AB37" s="26">
        <v>25</v>
      </c>
      <c r="AC37" s="26">
        <v>26</v>
      </c>
      <c r="AD37" s="161">
        <v>27</v>
      </c>
      <c r="AE37" s="21">
        <v>28</v>
      </c>
      <c r="AF37" s="22">
        <v>29</v>
      </c>
      <c r="AG37" s="260">
        <v>30</v>
      </c>
      <c r="AH37" s="210"/>
      <c r="AI37" s="164"/>
      <c r="AJ37" s="164"/>
      <c r="AK37" s="164"/>
      <c r="AL37" s="6"/>
      <c r="AM37" s="334"/>
      <c r="AN37" s="94"/>
    </row>
    <row r="38" spans="1:40" ht="15">
      <c r="A38" s="770"/>
      <c r="B38" s="96" t="s">
        <v>19</v>
      </c>
      <c r="C38" s="6"/>
      <c r="D38" s="154" t="s">
        <v>53</v>
      </c>
      <c r="E38" s="154" t="s">
        <v>53</v>
      </c>
      <c r="F38" s="154" t="s">
        <v>53</v>
      </c>
      <c r="G38" s="154" t="s">
        <v>53</v>
      </c>
      <c r="H38" s="154" t="s">
        <v>53</v>
      </c>
      <c r="I38" s="137" t="s">
        <v>15</v>
      </c>
      <c r="J38" s="137" t="s">
        <v>15</v>
      </c>
      <c r="K38" s="125" t="s">
        <v>53</v>
      </c>
      <c r="L38" s="125" t="s">
        <v>53</v>
      </c>
      <c r="M38" s="125" t="s">
        <v>53</v>
      </c>
      <c r="N38" s="125" t="s">
        <v>53</v>
      </c>
      <c r="O38" s="370" t="s">
        <v>53</v>
      </c>
      <c r="P38" s="122" t="s">
        <v>15</v>
      </c>
      <c r="Q38" s="122" t="s">
        <v>15</v>
      </c>
      <c r="R38" s="139" t="s">
        <v>58</v>
      </c>
      <c r="S38" s="370" t="s">
        <v>59</v>
      </c>
      <c r="T38" s="370" t="s">
        <v>59</v>
      </c>
      <c r="U38" s="370" t="s">
        <v>59</v>
      </c>
      <c r="V38" s="370" t="s">
        <v>59</v>
      </c>
      <c r="W38" s="139" t="s">
        <v>58</v>
      </c>
      <c r="X38" s="122" t="s">
        <v>15</v>
      </c>
      <c r="Y38" s="125" t="s">
        <v>57</v>
      </c>
      <c r="Z38" s="125" t="s">
        <v>57</v>
      </c>
      <c r="AA38" s="125" t="s">
        <v>57</v>
      </c>
      <c r="AB38" s="125" t="s">
        <v>57</v>
      </c>
      <c r="AC38" s="125" t="s">
        <v>57</v>
      </c>
      <c r="AD38" s="140" t="s">
        <v>15</v>
      </c>
      <c r="AE38" s="140" t="s">
        <v>15</v>
      </c>
      <c r="AF38" s="125" t="s">
        <v>56</v>
      </c>
      <c r="AG38" s="252" t="s">
        <v>56</v>
      </c>
      <c r="AH38" s="210"/>
      <c r="AI38" s="82"/>
      <c r="AJ38" s="3"/>
      <c r="AK38" s="3"/>
      <c r="AL38" s="6"/>
      <c r="AM38" s="334"/>
      <c r="AN38" s="94"/>
    </row>
    <row r="39" spans="1:40" ht="15">
      <c r="A39" s="770"/>
      <c r="B39" s="97" t="s">
        <v>21</v>
      </c>
      <c r="C39" s="6"/>
      <c r="D39" s="155" t="s">
        <v>53</v>
      </c>
      <c r="E39" s="155" t="s">
        <v>53</v>
      </c>
      <c r="F39" s="155" t="s">
        <v>53</v>
      </c>
      <c r="G39" s="155" t="s">
        <v>53</v>
      </c>
      <c r="H39" s="155" t="s">
        <v>53</v>
      </c>
      <c r="I39" s="137" t="s">
        <v>15</v>
      </c>
      <c r="J39" s="137" t="s">
        <v>15</v>
      </c>
      <c r="K39" s="127" t="s">
        <v>53</v>
      </c>
      <c r="L39" s="127" t="s">
        <v>53</v>
      </c>
      <c r="M39" s="127" t="s">
        <v>53</v>
      </c>
      <c r="N39" s="127" t="s">
        <v>53</v>
      </c>
      <c r="O39" s="370" t="s">
        <v>53</v>
      </c>
      <c r="P39" s="122" t="s">
        <v>15</v>
      </c>
      <c r="Q39" s="122" t="s">
        <v>15</v>
      </c>
      <c r="R39" s="139" t="s">
        <v>58</v>
      </c>
      <c r="S39" s="370" t="s">
        <v>59</v>
      </c>
      <c r="T39" s="370" t="s">
        <v>59</v>
      </c>
      <c r="U39" s="370" t="s">
        <v>59</v>
      </c>
      <c r="V39" s="370" t="s">
        <v>59</v>
      </c>
      <c r="W39" s="139" t="s">
        <v>58</v>
      </c>
      <c r="X39" s="122" t="s">
        <v>15</v>
      </c>
      <c r="Y39" s="127" t="s">
        <v>57</v>
      </c>
      <c r="Z39" s="127" t="s">
        <v>57</v>
      </c>
      <c r="AA39" s="127" t="s">
        <v>57</v>
      </c>
      <c r="AB39" s="127" t="s">
        <v>57</v>
      </c>
      <c r="AC39" s="127" t="s">
        <v>57</v>
      </c>
      <c r="AD39" s="140" t="s">
        <v>15</v>
      </c>
      <c r="AE39" s="140" t="s">
        <v>15</v>
      </c>
      <c r="AF39" s="127" t="s">
        <v>56</v>
      </c>
      <c r="AG39" s="253" t="s">
        <v>56</v>
      </c>
      <c r="AH39" s="210"/>
      <c r="AI39" s="82"/>
      <c r="AJ39" s="3"/>
      <c r="AK39" s="3"/>
      <c r="AL39" s="6"/>
      <c r="AM39" s="334"/>
      <c r="AN39" s="94"/>
    </row>
    <row r="40" spans="1:40" ht="15">
      <c r="A40" s="770"/>
      <c r="B40" s="98" t="s">
        <v>22</v>
      </c>
      <c r="C40" s="6"/>
      <c r="D40" s="156" t="s">
        <v>53</v>
      </c>
      <c r="E40" s="156" t="s">
        <v>53</v>
      </c>
      <c r="F40" s="156" t="s">
        <v>53</v>
      </c>
      <c r="G40" s="156" t="s">
        <v>53</v>
      </c>
      <c r="H40" s="156" t="s">
        <v>53</v>
      </c>
      <c r="I40" s="137" t="s">
        <v>15</v>
      </c>
      <c r="J40" s="137" t="s">
        <v>15</v>
      </c>
      <c r="K40" s="133" t="s">
        <v>53</v>
      </c>
      <c r="L40" s="133" t="s">
        <v>53</v>
      </c>
      <c r="M40" s="133" t="s">
        <v>53</v>
      </c>
      <c r="N40" s="133" t="s">
        <v>53</v>
      </c>
      <c r="O40" s="370" t="s">
        <v>53</v>
      </c>
      <c r="P40" s="122" t="s">
        <v>15</v>
      </c>
      <c r="Q40" s="122" t="s">
        <v>15</v>
      </c>
      <c r="R40" s="139" t="s">
        <v>58</v>
      </c>
      <c r="S40" s="370" t="s">
        <v>59</v>
      </c>
      <c r="T40" s="370" t="s">
        <v>59</v>
      </c>
      <c r="U40" s="370" t="s">
        <v>59</v>
      </c>
      <c r="V40" s="370" t="s">
        <v>59</v>
      </c>
      <c r="W40" s="139" t="s">
        <v>58</v>
      </c>
      <c r="X40" s="122" t="s">
        <v>15</v>
      </c>
      <c r="Y40" s="133" t="s">
        <v>57</v>
      </c>
      <c r="Z40" s="133" t="s">
        <v>57</v>
      </c>
      <c r="AA40" s="133" t="s">
        <v>57</v>
      </c>
      <c r="AB40" s="133" t="s">
        <v>57</v>
      </c>
      <c r="AC40" s="133" t="s">
        <v>57</v>
      </c>
      <c r="AD40" s="140" t="s">
        <v>15</v>
      </c>
      <c r="AE40" s="140" t="s">
        <v>15</v>
      </c>
      <c r="AF40" s="129" t="s">
        <v>56</v>
      </c>
      <c r="AG40" s="254" t="s">
        <v>56</v>
      </c>
      <c r="AH40" s="210"/>
      <c r="AI40" s="82"/>
      <c r="AJ40" s="3"/>
      <c r="AK40" s="3"/>
      <c r="AL40" s="6"/>
      <c r="AM40" s="334"/>
      <c r="AN40" s="94"/>
    </row>
    <row r="41" spans="1:40" ht="15.75" thickBot="1">
      <c r="A41" s="770"/>
      <c r="B41" s="108" t="s">
        <v>20</v>
      </c>
      <c r="C41" s="37"/>
      <c r="D41" s="157" t="s">
        <v>53</v>
      </c>
      <c r="E41" s="157" t="s">
        <v>53</v>
      </c>
      <c r="F41" s="157" t="s">
        <v>53</v>
      </c>
      <c r="G41" s="157" t="s">
        <v>53</v>
      </c>
      <c r="H41" s="157" t="s">
        <v>53</v>
      </c>
      <c r="I41" s="137" t="s">
        <v>15</v>
      </c>
      <c r="J41" s="137" t="s">
        <v>15</v>
      </c>
      <c r="K41" s="131" t="s">
        <v>53</v>
      </c>
      <c r="L41" s="131" t="s">
        <v>53</v>
      </c>
      <c r="M41" s="131" t="s">
        <v>53</v>
      </c>
      <c r="N41" s="131" t="s">
        <v>53</v>
      </c>
      <c r="O41" s="370" t="s">
        <v>53</v>
      </c>
      <c r="P41" s="122" t="s">
        <v>15</v>
      </c>
      <c r="Q41" s="122" t="s">
        <v>15</v>
      </c>
      <c r="R41" s="139" t="s">
        <v>58</v>
      </c>
      <c r="S41" s="370" t="s">
        <v>59</v>
      </c>
      <c r="T41" s="370" t="s">
        <v>59</v>
      </c>
      <c r="U41" s="370" t="s">
        <v>59</v>
      </c>
      <c r="V41" s="370" t="s">
        <v>59</v>
      </c>
      <c r="W41" s="139" t="s">
        <v>58</v>
      </c>
      <c r="X41" s="122" t="s">
        <v>15</v>
      </c>
      <c r="Y41" s="131" t="s">
        <v>57</v>
      </c>
      <c r="Z41" s="131" t="s">
        <v>57</v>
      </c>
      <c r="AA41" s="131" t="s">
        <v>57</v>
      </c>
      <c r="AB41" s="131" t="s">
        <v>57</v>
      </c>
      <c r="AC41" s="131" t="s">
        <v>57</v>
      </c>
      <c r="AD41" s="140" t="s">
        <v>15</v>
      </c>
      <c r="AE41" s="140" t="s">
        <v>15</v>
      </c>
      <c r="AF41" s="131" t="s">
        <v>56</v>
      </c>
      <c r="AG41" s="255" t="s">
        <v>56</v>
      </c>
      <c r="AH41" s="210"/>
      <c r="AI41" s="106"/>
      <c r="AJ41" s="37"/>
      <c r="AK41" s="37"/>
      <c r="AL41" s="41"/>
      <c r="AM41" s="340"/>
      <c r="AN41" s="94"/>
    </row>
    <row r="42" spans="1:40" ht="15.75" thickBot="1">
      <c r="A42" s="774"/>
      <c r="B42" s="256" t="s">
        <v>36</v>
      </c>
      <c r="C42" s="246"/>
      <c r="D42" s="295" t="s">
        <v>57</v>
      </c>
      <c r="E42" s="295" t="s">
        <v>57</v>
      </c>
      <c r="F42" s="295" t="s">
        <v>57</v>
      </c>
      <c r="G42" s="295" t="s">
        <v>57</v>
      </c>
      <c r="H42" s="295" t="s">
        <v>57</v>
      </c>
      <c r="I42" s="296" t="s">
        <v>15</v>
      </c>
      <c r="J42" s="296" t="s">
        <v>15</v>
      </c>
      <c r="K42" s="257" t="s">
        <v>57</v>
      </c>
      <c r="L42" s="257" t="s">
        <v>57</v>
      </c>
      <c r="M42" s="257" t="s">
        <v>57</v>
      </c>
      <c r="N42" s="257" t="s">
        <v>57</v>
      </c>
      <c r="O42" s="257" t="s">
        <v>57</v>
      </c>
      <c r="P42" s="248" t="s">
        <v>15</v>
      </c>
      <c r="Q42" s="248" t="s">
        <v>15</v>
      </c>
      <c r="R42" s="270" t="s">
        <v>58</v>
      </c>
      <c r="S42" s="373" t="s">
        <v>59</v>
      </c>
      <c r="T42" s="373" t="s">
        <v>59</v>
      </c>
      <c r="U42" s="373" t="s">
        <v>59</v>
      </c>
      <c r="V42" s="373" t="s">
        <v>59</v>
      </c>
      <c r="W42" s="269" t="s">
        <v>58</v>
      </c>
      <c r="X42" s="248" t="s">
        <v>15</v>
      </c>
      <c r="Y42" s="257" t="s">
        <v>57</v>
      </c>
      <c r="Z42" s="257" t="s">
        <v>57</v>
      </c>
      <c r="AA42" s="257" t="s">
        <v>57</v>
      </c>
      <c r="AB42" s="257" t="s">
        <v>57</v>
      </c>
      <c r="AC42" s="257" t="s">
        <v>57</v>
      </c>
      <c r="AD42" s="297" t="s">
        <v>15</v>
      </c>
      <c r="AE42" s="297" t="s">
        <v>15</v>
      </c>
      <c r="AF42" s="257" t="s">
        <v>57</v>
      </c>
      <c r="AG42" s="298" t="s">
        <v>57</v>
      </c>
      <c r="AH42" s="214"/>
      <c r="AI42" s="107"/>
      <c r="AJ42" s="189"/>
      <c r="AK42" s="92"/>
      <c r="AL42" s="93"/>
      <c r="AM42" s="341"/>
      <c r="AN42" s="94"/>
    </row>
    <row r="43" spans="1:40" ht="15">
      <c r="A43" s="769" t="s">
        <v>6</v>
      </c>
      <c r="B43" s="236"/>
      <c r="C43" s="237"/>
      <c r="D43" s="237"/>
      <c r="E43" s="237"/>
      <c r="F43" s="242">
        <v>1</v>
      </c>
      <c r="G43" s="242">
        <v>2</v>
      </c>
      <c r="H43" s="242">
        <v>3</v>
      </c>
      <c r="I43" s="242">
        <v>4</v>
      </c>
      <c r="J43" s="251">
        <v>5</v>
      </c>
      <c r="K43" s="242">
        <v>6</v>
      </c>
      <c r="L43" s="242">
        <v>7</v>
      </c>
      <c r="M43" s="242">
        <v>8</v>
      </c>
      <c r="N43" s="242">
        <v>9</v>
      </c>
      <c r="O43" s="242">
        <v>10</v>
      </c>
      <c r="P43" s="242">
        <v>11</v>
      </c>
      <c r="Q43" s="240">
        <v>12</v>
      </c>
      <c r="R43" s="239">
        <v>13</v>
      </c>
      <c r="S43" s="239">
        <v>14</v>
      </c>
      <c r="T43" s="239">
        <v>15</v>
      </c>
      <c r="U43" s="239">
        <v>16</v>
      </c>
      <c r="V43" s="239">
        <v>17</v>
      </c>
      <c r="W43" s="239">
        <v>18</v>
      </c>
      <c r="X43" s="240">
        <v>19</v>
      </c>
      <c r="Y43" s="239">
        <v>20</v>
      </c>
      <c r="Z43" s="239">
        <v>21</v>
      </c>
      <c r="AA43" s="239">
        <v>22</v>
      </c>
      <c r="AB43" s="239">
        <v>23</v>
      </c>
      <c r="AC43" s="239">
        <v>24</v>
      </c>
      <c r="AD43" s="239">
        <v>25</v>
      </c>
      <c r="AE43" s="240">
        <v>26</v>
      </c>
      <c r="AF43" s="239">
        <v>27</v>
      </c>
      <c r="AG43" s="239">
        <v>28</v>
      </c>
      <c r="AH43" s="239">
        <v>29</v>
      </c>
      <c r="AI43" s="239">
        <v>30</v>
      </c>
      <c r="AJ43" s="243">
        <v>31</v>
      </c>
      <c r="AK43" s="35"/>
      <c r="AL43" s="27"/>
      <c r="AM43" s="342"/>
      <c r="AN43" s="94"/>
    </row>
    <row r="44" spans="1:40" ht="15">
      <c r="A44" s="770"/>
      <c r="B44" s="96" t="s">
        <v>19</v>
      </c>
      <c r="C44" s="6"/>
      <c r="D44" s="6"/>
      <c r="E44" s="6"/>
      <c r="F44" s="88" t="s">
        <v>56</v>
      </c>
      <c r="G44" s="88" t="s">
        <v>56</v>
      </c>
      <c r="H44" s="88" t="s">
        <v>56</v>
      </c>
      <c r="I44" s="2" t="s">
        <v>15</v>
      </c>
      <c r="J44" s="2" t="s">
        <v>15</v>
      </c>
      <c r="K44" s="88" t="s">
        <v>56</v>
      </c>
      <c r="L44" s="88" t="s">
        <v>56</v>
      </c>
      <c r="M44" s="374" t="s">
        <v>56</v>
      </c>
      <c r="N44" s="88" t="s">
        <v>56</v>
      </c>
      <c r="O44" s="88" t="s">
        <v>56</v>
      </c>
      <c r="P44" s="81" t="s">
        <v>15</v>
      </c>
      <c r="Q44" s="81" t="s">
        <v>15</v>
      </c>
      <c r="R44" s="125" t="s">
        <v>56</v>
      </c>
      <c r="S44" s="125" t="s">
        <v>56</v>
      </c>
      <c r="T44" s="125" t="s">
        <v>56</v>
      </c>
      <c r="U44" s="125" t="s">
        <v>56</v>
      </c>
      <c r="V44" s="125" t="s">
        <v>56</v>
      </c>
      <c r="W44" s="139" t="s">
        <v>58</v>
      </c>
      <c r="X44" s="125" t="s">
        <v>70</v>
      </c>
      <c r="Y44" s="125" t="s">
        <v>70</v>
      </c>
      <c r="Z44" s="125" t="s">
        <v>70</v>
      </c>
      <c r="AA44" s="125" t="s">
        <v>70</v>
      </c>
      <c r="AB44" s="125" t="s">
        <v>70</v>
      </c>
      <c r="AC44" s="122" t="s">
        <v>15</v>
      </c>
      <c r="AD44" s="122" t="s">
        <v>15</v>
      </c>
      <c r="AE44" s="125" t="s">
        <v>70</v>
      </c>
      <c r="AF44" s="125" t="s">
        <v>70</v>
      </c>
      <c r="AG44" s="125" t="s">
        <v>70</v>
      </c>
      <c r="AH44" s="125" t="s">
        <v>70</v>
      </c>
      <c r="AI44" s="370" t="s">
        <v>70</v>
      </c>
      <c r="AJ44" s="294" t="s">
        <v>58</v>
      </c>
      <c r="AK44" s="82"/>
      <c r="AL44" s="6"/>
      <c r="AM44" s="334"/>
      <c r="AN44" s="94"/>
    </row>
    <row r="45" spans="1:40" ht="15">
      <c r="A45" s="770"/>
      <c r="B45" s="97" t="s">
        <v>21</v>
      </c>
      <c r="C45" s="6"/>
      <c r="D45" s="6"/>
      <c r="E45" s="6"/>
      <c r="F45" s="87" t="s">
        <v>56</v>
      </c>
      <c r="G45" s="87" t="s">
        <v>56</v>
      </c>
      <c r="H45" s="87" t="s">
        <v>56</v>
      </c>
      <c r="I45" s="2" t="s">
        <v>15</v>
      </c>
      <c r="J45" s="2" t="s">
        <v>15</v>
      </c>
      <c r="K45" s="87" t="s">
        <v>56</v>
      </c>
      <c r="L45" s="87" t="s">
        <v>56</v>
      </c>
      <c r="M45" s="374" t="s">
        <v>56</v>
      </c>
      <c r="N45" s="87" t="s">
        <v>56</v>
      </c>
      <c r="O45" s="87" t="s">
        <v>56</v>
      </c>
      <c r="P45" s="81" t="s">
        <v>15</v>
      </c>
      <c r="Q45" s="81" t="s">
        <v>15</v>
      </c>
      <c r="R45" s="127" t="s">
        <v>56</v>
      </c>
      <c r="S45" s="127" t="s">
        <v>56</v>
      </c>
      <c r="T45" s="127" t="s">
        <v>56</v>
      </c>
      <c r="U45" s="127" t="s">
        <v>56</v>
      </c>
      <c r="V45" s="127" t="s">
        <v>56</v>
      </c>
      <c r="W45" s="139" t="s">
        <v>58</v>
      </c>
      <c r="X45" s="127" t="s">
        <v>70</v>
      </c>
      <c r="Y45" s="127" t="s">
        <v>70</v>
      </c>
      <c r="Z45" s="127" t="s">
        <v>70</v>
      </c>
      <c r="AA45" s="127" t="s">
        <v>70</v>
      </c>
      <c r="AB45" s="127" t="s">
        <v>70</v>
      </c>
      <c r="AC45" s="122" t="s">
        <v>15</v>
      </c>
      <c r="AD45" s="122" t="s">
        <v>15</v>
      </c>
      <c r="AE45" s="127" t="s">
        <v>70</v>
      </c>
      <c r="AF45" s="127" t="s">
        <v>70</v>
      </c>
      <c r="AG45" s="127" t="s">
        <v>70</v>
      </c>
      <c r="AH45" s="127" t="s">
        <v>70</v>
      </c>
      <c r="AI45" s="370" t="s">
        <v>70</v>
      </c>
      <c r="AJ45" s="294" t="s">
        <v>58</v>
      </c>
      <c r="AK45" s="82"/>
      <c r="AL45" s="6"/>
      <c r="AM45" s="334"/>
      <c r="AN45" s="94"/>
    </row>
    <row r="46" spans="1:40" ht="15">
      <c r="A46" s="770"/>
      <c r="B46" s="98" t="s">
        <v>22</v>
      </c>
      <c r="C46" s="6"/>
      <c r="D46" s="6"/>
      <c r="E46" s="6"/>
      <c r="F46" s="89" t="s">
        <v>56</v>
      </c>
      <c r="G46" s="89" t="s">
        <v>56</v>
      </c>
      <c r="H46" s="89" t="s">
        <v>56</v>
      </c>
      <c r="I46" s="2" t="s">
        <v>15</v>
      </c>
      <c r="J46" s="2" t="s">
        <v>15</v>
      </c>
      <c r="K46" s="89" t="s">
        <v>56</v>
      </c>
      <c r="L46" s="89" t="s">
        <v>56</v>
      </c>
      <c r="M46" s="374" t="s">
        <v>56</v>
      </c>
      <c r="N46" s="89" t="s">
        <v>56</v>
      </c>
      <c r="O46" s="89" t="s">
        <v>56</v>
      </c>
      <c r="P46" s="81" t="s">
        <v>15</v>
      </c>
      <c r="Q46" s="81" t="s">
        <v>15</v>
      </c>
      <c r="R46" s="129" t="s">
        <v>56</v>
      </c>
      <c r="S46" s="129" t="s">
        <v>56</v>
      </c>
      <c r="T46" s="129" t="s">
        <v>56</v>
      </c>
      <c r="U46" s="129" t="s">
        <v>56</v>
      </c>
      <c r="V46" s="129" t="s">
        <v>56</v>
      </c>
      <c r="W46" s="139" t="s">
        <v>58</v>
      </c>
      <c r="X46" s="129" t="s">
        <v>70</v>
      </c>
      <c r="Y46" s="129" t="s">
        <v>70</v>
      </c>
      <c r="Z46" s="129" t="s">
        <v>70</v>
      </c>
      <c r="AA46" s="129" t="s">
        <v>70</v>
      </c>
      <c r="AB46" s="129" t="s">
        <v>70</v>
      </c>
      <c r="AC46" s="122" t="s">
        <v>15</v>
      </c>
      <c r="AD46" s="122" t="s">
        <v>15</v>
      </c>
      <c r="AE46" s="129" t="s">
        <v>70</v>
      </c>
      <c r="AF46" s="129" t="s">
        <v>70</v>
      </c>
      <c r="AG46" s="129" t="s">
        <v>70</v>
      </c>
      <c r="AH46" s="129" t="s">
        <v>70</v>
      </c>
      <c r="AI46" s="370" t="s">
        <v>70</v>
      </c>
      <c r="AJ46" s="294" t="s">
        <v>58</v>
      </c>
      <c r="AK46" s="82"/>
      <c r="AL46" s="6"/>
      <c r="AM46" s="334"/>
      <c r="AN46" s="94"/>
    </row>
    <row r="47" spans="1:40" ht="15">
      <c r="A47" s="770"/>
      <c r="B47" s="99" t="s">
        <v>20</v>
      </c>
      <c r="C47" s="3"/>
      <c r="D47" s="3"/>
      <c r="E47" s="3"/>
      <c r="F47" s="90" t="s">
        <v>56</v>
      </c>
      <c r="G47" s="90" t="s">
        <v>56</v>
      </c>
      <c r="H47" s="90" t="s">
        <v>56</v>
      </c>
      <c r="I47" s="2" t="s">
        <v>15</v>
      </c>
      <c r="J47" s="2" t="s">
        <v>15</v>
      </c>
      <c r="K47" s="90" t="s">
        <v>56</v>
      </c>
      <c r="L47" s="90" t="s">
        <v>56</v>
      </c>
      <c r="M47" s="374" t="s">
        <v>56</v>
      </c>
      <c r="N47" s="90" t="s">
        <v>56</v>
      </c>
      <c r="O47" s="90" t="s">
        <v>56</v>
      </c>
      <c r="P47" s="81" t="s">
        <v>15</v>
      </c>
      <c r="Q47" s="81" t="s">
        <v>15</v>
      </c>
      <c r="R47" s="131" t="s">
        <v>56</v>
      </c>
      <c r="S47" s="131" t="s">
        <v>56</v>
      </c>
      <c r="T47" s="131" t="s">
        <v>56</v>
      </c>
      <c r="U47" s="131" t="s">
        <v>56</v>
      </c>
      <c r="V47" s="131" t="s">
        <v>56</v>
      </c>
      <c r="W47" s="139" t="s">
        <v>58</v>
      </c>
      <c r="X47" s="130" t="s">
        <v>70</v>
      </c>
      <c r="Y47" s="131" t="s">
        <v>70</v>
      </c>
      <c r="Z47" s="131" t="s">
        <v>70</v>
      </c>
      <c r="AA47" s="131" t="s">
        <v>70</v>
      </c>
      <c r="AB47" s="131" t="s">
        <v>70</v>
      </c>
      <c r="AC47" s="122" t="s">
        <v>15</v>
      </c>
      <c r="AD47" s="122" t="s">
        <v>15</v>
      </c>
      <c r="AE47" s="131" t="s">
        <v>70</v>
      </c>
      <c r="AF47" s="131" t="s">
        <v>70</v>
      </c>
      <c r="AG47" s="131" t="s">
        <v>70</v>
      </c>
      <c r="AH47" s="131" t="s">
        <v>70</v>
      </c>
      <c r="AI47" s="370" t="s">
        <v>70</v>
      </c>
      <c r="AJ47" s="294" t="s">
        <v>58</v>
      </c>
      <c r="AK47" s="82"/>
      <c r="AL47" s="6"/>
      <c r="AM47" s="334"/>
      <c r="AN47" s="94"/>
    </row>
    <row r="48" spans="1:40" ht="15.75" thickBot="1">
      <c r="A48" s="774"/>
      <c r="B48" s="256" t="s">
        <v>61</v>
      </c>
      <c r="C48" s="246"/>
      <c r="D48" s="246"/>
      <c r="E48" s="246"/>
      <c r="F48" s="267" t="s">
        <v>57</v>
      </c>
      <c r="G48" s="267" t="s">
        <v>57</v>
      </c>
      <c r="H48" s="267" t="s">
        <v>57</v>
      </c>
      <c r="I48" s="264" t="s">
        <v>15</v>
      </c>
      <c r="J48" s="264" t="s">
        <v>15</v>
      </c>
      <c r="K48" s="267" t="s">
        <v>57</v>
      </c>
      <c r="L48" s="267" t="s">
        <v>57</v>
      </c>
      <c r="M48" s="375" t="s">
        <v>56</v>
      </c>
      <c r="N48" s="267" t="s">
        <v>57</v>
      </c>
      <c r="O48" s="267" t="s">
        <v>57</v>
      </c>
      <c r="P48" s="321" t="s">
        <v>15</v>
      </c>
      <c r="Q48" s="321" t="s">
        <v>15</v>
      </c>
      <c r="R48" s="257" t="s">
        <v>57</v>
      </c>
      <c r="S48" s="257" t="s">
        <v>57</v>
      </c>
      <c r="T48" s="257" t="s">
        <v>57</v>
      </c>
      <c r="U48" s="257" t="s">
        <v>57</v>
      </c>
      <c r="V48" s="257" t="s">
        <v>57</v>
      </c>
      <c r="W48" s="248" t="s">
        <v>15</v>
      </c>
      <c r="X48" s="248" t="s">
        <v>15</v>
      </c>
      <c r="Y48" s="257" t="s">
        <v>57</v>
      </c>
      <c r="Z48" s="257" t="s">
        <v>57</v>
      </c>
      <c r="AA48" s="257" t="s">
        <v>57</v>
      </c>
      <c r="AB48" s="257" t="s">
        <v>57</v>
      </c>
      <c r="AC48" s="257" t="s">
        <v>57</v>
      </c>
      <c r="AD48" s="248" t="s">
        <v>15</v>
      </c>
      <c r="AE48" s="248" t="s">
        <v>15</v>
      </c>
      <c r="AF48" s="257" t="s">
        <v>57</v>
      </c>
      <c r="AG48" s="257" t="s">
        <v>57</v>
      </c>
      <c r="AH48" s="257" t="s">
        <v>57</v>
      </c>
      <c r="AI48" s="257" t="s">
        <v>57</v>
      </c>
      <c r="AJ48" s="257" t="s">
        <v>57</v>
      </c>
      <c r="AK48" s="105"/>
      <c r="AL48" s="95"/>
      <c r="AM48" s="335"/>
      <c r="AN48" s="94"/>
    </row>
    <row r="49" spans="1:40" ht="15">
      <c r="A49" s="777" t="s">
        <v>7</v>
      </c>
      <c r="B49" s="236"/>
      <c r="C49" s="238"/>
      <c r="D49" s="238"/>
      <c r="E49" s="238"/>
      <c r="F49" s="238"/>
      <c r="G49" s="238"/>
      <c r="H49" s="238"/>
      <c r="I49" s="242">
        <v>1</v>
      </c>
      <c r="J49" s="251">
        <v>2</v>
      </c>
      <c r="K49" s="239">
        <v>3</v>
      </c>
      <c r="L49" s="239">
        <v>4</v>
      </c>
      <c r="M49" s="239">
        <v>5</v>
      </c>
      <c r="N49" s="239">
        <v>6</v>
      </c>
      <c r="O49" s="239">
        <v>7</v>
      </c>
      <c r="P49" s="239">
        <v>8</v>
      </c>
      <c r="Q49" s="240">
        <v>9</v>
      </c>
      <c r="R49" s="239">
        <v>10</v>
      </c>
      <c r="S49" s="239">
        <v>11</v>
      </c>
      <c r="T49" s="239">
        <v>12</v>
      </c>
      <c r="U49" s="239">
        <v>13</v>
      </c>
      <c r="V49" s="239">
        <v>14</v>
      </c>
      <c r="W49" s="242">
        <v>15</v>
      </c>
      <c r="X49" s="251">
        <v>16</v>
      </c>
      <c r="Y49" s="242">
        <v>17</v>
      </c>
      <c r="Z49" s="242">
        <v>18</v>
      </c>
      <c r="AA49" s="242">
        <v>19</v>
      </c>
      <c r="AB49" s="242">
        <v>20</v>
      </c>
      <c r="AC49" s="242">
        <v>21</v>
      </c>
      <c r="AD49" s="242">
        <v>22</v>
      </c>
      <c r="AE49" s="251">
        <v>23</v>
      </c>
      <c r="AF49" s="242">
        <v>24</v>
      </c>
      <c r="AG49" s="242">
        <v>25</v>
      </c>
      <c r="AH49" s="242">
        <v>26</v>
      </c>
      <c r="AI49" s="242">
        <v>27</v>
      </c>
      <c r="AJ49" s="242">
        <v>28</v>
      </c>
      <c r="AK49" s="242">
        <v>29</v>
      </c>
      <c r="AL49" s="284">
        <v>30</v>
      </c>
      <c r="AM49" s="285">
        <v>31</v>
      </c>
      <c r="AN49" s="94"/>
    </row>
    <row r="50" spans="1:40" ht="15">
      <c r="A50" s="778"/>
      <c r="B50" s="96" t="s">
        <v>19</v>
      </c>
      <c r="C50" s="152"/>
      <c r="D50" s="152"/>
      <c r="E50" s="152"/>
      <c r="F50" s="152"/>
      <c r="G50" s="153"/>
      <c r="H50" s="153"/>
      <c r="I50" s="138" t="s">
        <v>15</v>
      </c>
      <c r="J50" s="138" t="s">
        <v>15</v>
      </c>
      <c r="K50" s="124" t="s">
        <v>55</v>
      </c>
      <c r="L50" s="124" t="s">
        <v>55</v>
      </c>
      <c r="M50" s="124" t="s">
        <v>55</v>
      </c>
      <c r="N50" s="124" t="s">
        <v>55</v>
      </c>
      <c r="O50" s="124" t="s">
        <v>55</v>
      </c>
      <c r="P50" s="122" t="s">
        <v>15</v>
      </c>
      <c r="Q50" s="122" t="s">
        <v>15</v>
      </c>
      <c r="R50" s="125" t="s">
        <v>55</v>
      </c>
      <c r="S50" s="125" t="s">
        <v>55</v>
      </c>
      <c r="T50" s="125" t="s">
        <v>55</v>
      </c>
      <c r="U50" s="125" t="s">
        <v>55</v>
      </c>
      <c r="V50" s="125" t="s">
        <v>55</v>
      </c>
      <c r="W50" s="139" t="s">
        <v>58</v>
      </c>
      <c r="X50" s="122" t="s">
        <v>15</v>
      </c>
      <c r="Y50" s="125" t="s">
        <v>56</v>
      </c>
      <c r="Z50" s="125" t="s">
        <v>56</v>
      </c>
      <c r="AA50" s="125" t="s">
        <v>56</v>
      </c>
      <c r="AB50" s="125" t="s">
        <v>56</v>
      </c>
      <c r="AC50" s="125" t="s">
        <v>56</v>
      </c>
      <c r="AD50" s="138" t="s">
        <v>15</v>
      </c>
      <c r="AE50" s="138" t="s">
        <v>15</v>
      </c>
      <c r="AF50" s="125" t="s">
        <v>56</v>
      </c>
      <c r="AG50" s="125" t="s">
        <v>56</v>
      </c>
      <c r="AH50" s="125" t="s">
        <v>56</v>
      </c>
      <c r="AI50" s="125" t="s">
        <v>56</v>
      </c>
      <c r="AJ50" s="125" t="s">
        <v>56</v>
      </c>
      <c r="AK50" s="138" t="s">
        <v>15</v>
      </c>
      <c r="AL50" s="143" t="s">
        <v>15</v>
      </c>
      <c r="AM50" s="286" t="s">
        <v>57</v>
      </c>
      <c r="AN50" s="94"/>
    </row>
    <row r="51" spans="1:40" ht="15">
      <c r="A51" s="778"/>
      <c r="B51" s="97" t="s">
        <v>21</v>
      </c>
      <c r="C51" s="152"/>
      <c r="D51" s="152"/>
      <c r="E51" s="152"/>
      <c r="F51" s="152"/>
      <c r="G51" s="153"/>
      <c r="H51" s="153"/>
      <c r="I51" s="138" t="s">
        <v>15</v>
      </c>
      <c r="J51" s="138" t="s">
        <v>15</v>
      </c>
      <c r="K51" s="126" t="s">
        <v>55</v>
      </c>
      <c r="L51" s="126" t="s">
        <v>55</v>
      </c>
      <c r="M51" s="126" t="s">
        <v>55</v>
      </c>
      <c r="N51" s="126" t="s">
        <v>55</v>
      </c>
      <c r="O51" s="127" t="s">
        <v>55</v>
      </c>
      <c r="P51" s="122" t="s">
        <v>15</v>
      </c>
      <c r="Q51" s="122" t="s">
        <v>15</v>
      </c>
      <c r="R51" s="127" t="s">
        <v>55</v>
      </c>
      <c r="S51" s="127" t="s">
        <v>55</v>
      </c>
      <c r="T51" s="127" t="s">
        <v>55</v>
      </c>
      <c r="U51" s="127" t="s">
        <v>55</v>
      </c>
      <c r="V51" s="127" t="s">
        <v>55</v>
      </c>
      <c r="W51" s="139" t="s">
        <v>58</v>
      </c>
      <c r="X51" s="122" t="s">
        <v>15</v>
      </c>
      <c r="Y51" s="127" t="s">
        <v>56</v>
      </c>
      <c r="Z51" s="127" t="s">
        <v>56</v>
      </c>
      <c r="AA51" s="127" t="s">
        <v>56</v>
      </c>
      <c r="AB51" s="127" t="s">
        <v>56</v>
      </c>
      <c r="AC51" s="127" t="s">
        <v>56</v>
      </c>
      <c r="AD51" s="138" t="s">
        <v>15</v>
      </c>
      <c r="AE51" s="138" t="s">
        <v>15</v>
      </c>
      <c r="AF51" s="127" t="s">
        <v>56</v>
      </c>
      <c r="AG51" s="127" t="s">
        <v>56</v>
      </c>
      <c r="AH51" s="127" t="s">
        <v>56</v>
      </c>
      <c r="AI51" s="127" t="s">
        <v>56</v>
      </c>
      <c r="AJ51" s="127" t="s">
        <v>56</v>
      </c>
      <c r="AK51" s="138" t="s">
        <v>15</v>
      </c>
      <c r="AL51" s="143" t="s">
        <v>15</v>
      </c>
      <c r="AM51" s="287" t="s">
        <v>57</v>
      </c>
      <c r="AN51" s="94"/>
    </row>
    <row r="52" spans="1:40" ht="15">
      <c r="A52" s="778"/>
      <c r="B52" s="98" t="s">
        <v>22</v>
      </c>
      <c r="C52" s="152"/>
      <c r="D52" s="152"/>
      <c r="E52" s="152"/>
      <c r="F52" s="152"/>
      <c r="G52" s="153"/>
      <c r="H52" s="153"/>
      <c r="I52" s="138" t="s">
        <v>15</v>
      </c>
      <c r="J52" s="138" t="s">
        <v>15</v>
      </c>
      <c r="K52" s="128" t="s">
        <v>55</v>
      </c>
      <c r="L52" s="128" t="s">
        <v>55</v>
      </c>
      <c r="M52" s="128" t="s">
        <v>55</v>
      </c>
      <c r="N52" s="128" t="s">
        <v>55</v>
      </c>
      <c r="O52" s="129" t="s">
        <v>55</v>
      </c>
      <c r="P52" s="122" t="s">
        <v>15</v>
      </c>
      <c r="Q52" s="122" t="s">
        <v>15</v>
      </c>
      <c r="R52" s="129" t="s">
        <v>55</v>
      </c>
      <c r="S52" s="129" t="s">
        <v>55</v>
      </c>
      <c r="T52" s="129" t="s">
        <v>55</v>
      </c>
      <c r="U52" s="129" t="s">
        <v>55</v>
      </c>
      <c r="V52" s="129" t="s">
        <v>55</v>
      </c>
      <c r="W52" s="139" t="s">
        <v>58</v>
      </c>
      <c r="X52" s="122" t="s">
        <v>15</v>
      </c>
      <c r="Y52" s="129" t="s">
        <v>56</v>
      </c>
      <c r="Z52" s="129" t="s">
        <v>56</v>
      </c>
      <c r="AA52" s="129" t="s">
        <v>56</v>
      </c>
      <c r="AB52" s="129" t="s">
        <v>56</v>
      </c>
      <c r="AC52" s="129" t="s">
        <v>56</v>
      </c>
      <c r="AD52" s="138" t="s">
        <v>15</v>
      </c>
      <c r="AE52" s="138" t="s">
        <v>15</v>
      </c>
      <c r="AF52" s="129" t="s">
        <v>56</v>
      </c>
      <c r="AG52" s="129" t="s">
        <v>56</v>
      </c>
      <c r="AH52" s="129" t="s">
        <v>56</v>
      </c>
      <c r="AI52" s="129" t="s">
        <v>56</v>
      </c>
      <c r="AJ52" s="129" t="s">
        <v>56</v>
      </c>
      <c r="AK52" s="138" t="s">
        <v>15</v>
      </c>
      <c r="AL52" s="143" t="s">
        <v>15</v>
      </c>
      <c r="AM52" s="288" t="s">
        <v>57</v>
      </c>
      <c r="AN52" s="94"/>
    </row>
    <row r="53" spans="1:40" ht="15">
      <c r="A53" s="778"/>
      <c r="B53" s="99" t="s">
        <v>20</v>
      </c>
      <c r="C53" s="153"/>
      <c r="D53" s="153"/>
      <c r="E53" s="153"/>
      <c r="F53" s="153"/>
      <c r="G53" s="153"/>
      <c r="H53" s="153"/>
      <c r="I53" s="138" t="s">
        <v>15</v>
      </c>
      <c r="J53" s="138" t="s">
        <v>15</v>
      </c>
      <c r="K53" s="132" t="s">
        <v>55</v>
      </c>
      <c r="L53" s="132" t="s">
        <v>55</v>
      </c>
      <c r="M53" s="132" t="s">
        <v>55</v>
      </c>
      <c r="N53" s="132" t="s">
        <v>55</v>
      </c>
      <c r="O53" s="131" t="s">
        <v>55</v>
      </c>
      <c r="P53" s="122" t="s">
        <v>15</v>
      </c>
      <c r="Q53" s="122" t="s">
        <v>15</v>
      </c>
      <c r="R53" s="131" t="s">
        <v>55</v>
      </c>
      <c r="S53" s="131" t="s">
        <v>55</v>
      </c>
      <c r="T53" s="131" t="s">
        <v>55</v>
      </c>
      <c r="U53" s="131" t="s">
        <v>55</v>
      </c>
      <c r="V53" s="131" t="s">
        <v>55</v>
      </c>
      <c r="W53" s="139" t="s">
        <v>58</v>
      </c>
      <c r="X53" s="122" t="s">
        <v>15</v>
      </c>
      <c r="Y53" s="131" t="s">
        <v>56</v>
      </c>
      <c r="Z53" s="131" t="s">
        <v>56</v>
      </c>
      <c r="AA53" s="131" t="s">
        <v>56</v>
      </c>
      <c r="AB53" s="131" t="s">
        <v>56</v>
      </c>
      <c r="AC53" s="131" t="s">
        <v>56</v>
      </c>
      <c r="AD53" s="138" t="s">
        <v>15</v>
      </c>
      <c r="AE53" s="138" t="s">
        <v>15</v>
      </c>
      <c r="AF53" s="131" t="s">
        <v>56</v>
      </c>
      <c r="AG53" s="131" t="s">
        <v>56</v>
      </c>
      <c r="AH53" s="131" t="s">
        <v>56</v>
      </c>
      <c r="AI53" s="131" t="s">
        <v>56</v>
      </c>
      <c r="AJ53" s="131" t="s">
        <v>56</v>
      </c>
      <c r="AK53" s="138" t="s">
        <v>15</v>
      </c>
      <c r="AL53" s="143" t="s">
        <v>15</v>
      </c>
      <c r="AM53" s="289" t="s">
        <v>57</v>
      </c>
      <c r="AN53" s="94"/>
    </row>
    <row r="54" spans="1:40" ht="15.75" thickBot="1">
      <c r="A54" s="779"/>
      <c r="B54" s="245" t="s">
        <v>36</v>
      </c>
      <c r="C54" s="290"/>
      <c r="D54" s="290"/>
      <c r="E54" s="290"/>
      <c r="F54" s="290"/>
      <c r="G54" s="290"/>
      <c r="H54" s="290"/>
      <c r="I54" s="264" t="s">
        <v>15</v>
      </c>
      <c r="J54" s="264" t="s">
        <v>15</v>
      </c>
      <c r="K54" s="291" t="s">
        <v>57</v>
      </c>
      <c r="L54" s="291" t="s">
        <v>57</v>
      </c>
      <c r="M54" s="465" t="s">
        <v>58</v>
      </c>
      <c r="N54" s="466" t="s">
        <v>59</v>
      </c>
      <c r="O54" s="466" t="s">
        <v>59</v>
      </c>
      <c r="P54" s="269" t="s">
        <v>58</v>
      </c>
      <c r="Q54" s="248" t="s">
        <v>15</v>
      </c>
      <c r="R54" s="307" t="s">
        <v>49</v>
      </c>
      <c r="S54" s="307" t="s">
        <v>49</v>
      </c>
      <c r="T54" s="307" t="s">
        <v>49</v>
      </c>
      <c r="U54" s="307" t="s">
        <v>49</v>
      </c>
      <c r="V54" s="307" t="s">
        <v>49</v>
      </c>
      <c r="W54" s="258" t="s">
        <v>15</v>
      </c>
      <c r="X54" s="248" t="s">
        <v>15</v>
      </c>
      <c r="Y54" s="247" t="s">
        <v>57</v>
      </c>
      <c r="Z54" s="247" t="s">
        <v>57</v>
      </c>
      <c r="AA54" s="247" t="s">
        <v>57</v>
      </c>
      <c r="AB54" s="247" t="s">
        <v>57</v>
      </c>
      <c r="AC54" s="247" t="s">
        <v>57</v>
      </c>
      <c r="AD54" s="264" t="s">
        <v>15</v>
      </c>
      <c r="AE54" s="264" t="s">
        <v>15</v>
      </c>
      <c r="AF54" s="247" t="s">
        <v>57</v>
      </c>
      <c r="AG54" s="247" t="s">
        <v>57</v>
      </c>
      <c r="AH54" s="247" t="s">
        <v>57</v>
      </c>
      <c r="AI54" s="247" t="s">
        <v>57</v>
      </c>
      <c r="AJ54" s="247" t="s">
        <v>57</v>
      </c>
      <c r="AK54" s="264" t="s">
        <v>15</v>
      </c>
      <c r="AL54" s="292" t="s">
        <v>15</v>
      </c>
      <c r="AM54" s="293" t="s">
        <v>57</v>
      </c>
      <c r="AN54" s="94"/>
    </row>
    <row r="55" spans="1:40" ht="15.75" thickBot="1">
      <c r="A55" s="776"/>
      <c r="B55" s="211" t="s">
        <v>71</v>
      </c>
      <c r="C55" s="212"/>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82"/>
      <c r="AJ55" s="283"/>
      <c r="AK55" s="262"/>
      <c r="AL55" s="262"/>
      <c r="AM55" s="343"/>
      <c r="AN55" s="94"/>
    </row>
    <row r="56" spans="1:40" ht="15">
      <c r="A56" s="776"/>
      <c r="B56" s="190"/>
      <c r="C56" s="192" t="s">
        <v>72</v>
      </c>
      <c r="D56" s="193"/>
      <c r="E56" s="193"/>
      <c r="F56" s="193"/>
      <c r="G56" s="193"/>
      <c r="H56" s="193"/>
      <c r="I56" s="194"/>
      <c r="J56" s="193" t="s">
        <v>75</v>
      </c>
      <c r="K56" s="193"/>
      <c r="L56" s="193"/>
      <c r="M56" s="193"/>
      <c r="N56" s="193"/>
      <c r="O56" s="193"/>
      <c r="P56" s="194"/>
      <c r="Q56" s="193" t="s">
        <v>78</v>
      </c>
      <c r="R56" s="193"/>
      <c r="S56" s="193"/>
      <c r="T56" s="193"/>
      <c r="U56" s="193"/>
      <c r="V56" s="193"/>
      <c r="W56" s="194"/>
      <c r="X56" s="193" t="s">
        <v>81</v>
      </c>
      <c r="Y56" s="193"/>
      <c r="Z56" s="193"/>
      <c r="AA56" s="193"/>
      <c r="AB56" s="193"/>
      <c r="AC56" s="193"/>
      <c r="AD56" s="194"/>
      <c r="AE56" s="193" t="s">
        <v>84</v>
      </c>
      <c r="AF56" s="193"/>
      <c r="AG56" s="193"/>
      <c r="AH56" s="193"/>
      <c r="AI56" s="275"/>
      <c r="AJ56" s="225"/>
      <c r="AK56" s="219"/>
      <c r="AL56" s="219"/>
      <c r="AM56" s="337"/>
      <c r="AN56" s="94"/>
    </row>
    <row r="57" spans="1:40" ht="15">
      <c r="A57" s="776"/>
      <c r="B57" s="190"/>
      <c r="C57" s="195" t="s">
        <v>73</v>
      </c>
      <c r="D57" s="196"/>
      <c r="E57" s="196"/>
      <c r="F57" s="196"/>
      <c r="G57" s="196"/>
      <c r="H57" s="196"/>
      <c r="I57" s="197"/>
      <c r="J57" s="196" t="s">
        <v>76</v>
      </c>
      <c r="K57" s="196"/>
      <c r="L57" s="196"/>
      <c r="M57" s="196"/>
      <c r="N57" s="196"/>
      <c r="O57" s="196"/>
      <c r="P57" s="197"/>
      <c r="Q57" s="196" t="s">
        <v>79</v>
      </c>
      <c r="R57" s="196"/>
      <c r="S57" s="196"/>
      <c r="T57" s="196"/>
      <c r="U57" s="196"/>
      <c r="V57" s="196"/>
      <c r="W57" s="197"/>
      <c r="X57" s="196" t="s">
        <v>82</v>
      </c>
      <c r="Y57" s="196"/>
      <c r="Z57" s="196"/>
      <c r="AA57" s="196"/>
      <c r="AB57" s="196"/>
      <c r="AC57" s="196"/>
      <c r="AD57" s="197"/>
      <c r="AE57" s="196" t="s">
        <v>85</v>
      </c>
      <c r="AF57" s="196"/>
      <c r="AG57" s="196"/>
      <c r="AH57" s="196"/>
      <c r="AI57" s="276"/>
      <c r="AJ57" s="225"/>
      <c r="AK57" s="219"/>
      <c r="AL57" s="219"/>
      <c r="AM57" s="337"/>
      <c r="AN57" s="94"/>
    </row>
    <row r="58" spans="1:40" ht="15.75" thickBot="1">
      <c r="A58" s="789"/>
      <c r="B58" s="277"/>
      <c r="C58" s="278" t="s">
        <v>74</v>
      </c>
      <c r="D58" s="279"/>
      <c r="E58" s="279"/>
      <c r="F58" s="279"/>
      <c r="G58" s="279"/>
      <c r="H58" s="279"/>
      <c r="I58" s="280"/>
      <c r="J58" s="279" t="s">
        <v>77</v>
      </c>
      <c r="K58" s="279"/>
      <c r="L58" s="279"/>
      <c r="M58" s="279"/>
      <c r="N58" s="279"/>
      <c r="O58" s="279"/>
      <c r="P58" s="280"/>
      <c r="Q58" s="279" t="s">
        <v>80</v>
      </c>
      <c r="R58" s="279"/>
      <c r="S58" s="279"/>
      <c r="T58" s="279"/>
      <c r="U58" s="279"/>
      <c r="V58" s="279"/>
      <c r="W58" s="280"/>
      <c r="X58" s="279" t="s">
        <v>83</v>
      </c>
      <c r="Y58" s="279"/>
      <c r="Z58" s="279"/>
      <c r="AA58" s="279"/>
      <c r="AB58" s="279"/>
      <c r="AC58" s="279"/>
      <c r="AD58" s="280"/>
      <c r="AE58" s="279" t="s">
        <v>77</v>
      </c>
      <c r="AF58" s="279"/>
      <c r="AG58" s="279"/>
      <c r="AH58" s="279"/>
      <c r="AI58" s="281"/>
      <c r="AJ58" s="225"/>
      <c r="AK58" s="219"/>
      <c r="AL58" s="219"/>
      <c r="AM58" s="337"/>
      <c r="AN58" s="94"/>
    </row>
    <row r="59" spans="1:40" ht="15">
      <c r="A59" s="770" t="s">
        <v>8</v>
      </c>
      <c r="B59" s="188"/>
      <c r="C59" s="36"/>
      <c r="D59" s="36"/>
      <c r="E59" s="22">
        <v>1</v>
      </c>
      <c r="F59" s="22">
        <v>2</v>
      </c>
      <c r="G59" s="22">
        <v>3</v>
      </c>
      <c r="H59" s="22">
        <v>4</v>
      </c>
      <c r="I59" s="22">
        <v>5</v>
      </c>
      <c r="J59" s="21">
        <v>6</v>
      </c>
      <c r="K59" s="26">
        <v>7</v>
      </c>
      <c r="L59" s="26">
        <v>8</v>
      </c>
      <c r="M59" s="26">
        <v>9</v>
      </c>
      <c r="N59" s="26">
        <v>10</v>
      </c>
      <c r="O59" s="26">
        <v>11</v>
      </c>
      <c r="P59" s="26">
        <v>12</v>
      </c>
      <c r="Q59" s="25">
        <v>13</v>
      </c>
      <c r="R59" s="26">
        <v>14</v>
      </c>
      <c r="S59" s="26">
        <v>15</v>
      </c>
      <c r="T59" s="26">
        <v>16</v>
      </c>
      <c r="U59" s="26">
        <v>17</v>
      </c>
      <c r="V59" s="26">
        <v>18</v>
      </c>
      <c r="W59" s="26">
        <v>19</v>
      </c>
      <c r="X59" s="25">
        <v>20</v>
      </c>
      <c r="Y59" s="75">
        <v>21</v>
      </c>
      <c r="Z59" s="26">
        <v>22</v>
      </c>
      <c r="AA59" s="26">
        <v>23</v>
      </c>
      <c r="AB59" s="26">
        <v>24</v>
      </c>
      <c r="AC59" s="26">
        <v>25</v>
      </c>
      <c r="AD59" s="26">
        <v>26</v>
      </c>
      <c r="AE59" s="21">
        <v>27</v>
      </c>
      <c r="AF59" s="22">
        <v>28</v>
      </c>
      <c r="AG59" s="22">
        <v>29</v>
      </c>
      <c r="AH59" s="260">
        <v>30</v>
      </c>
      <c r="AI59" s="222"/>
      <c r="AJ59" s="219"/>
      <c r="AK59" s="219"/>
      <c r="AL59" s="221"/>
      <c r="AM59" s="336"/>
      <c r="AN59" s="94"/>
    </row>
    <row r="60" spans="1:40" ht="15">
      <c r="A60" s="770"/>
      <c r="B60" s="96" t="s">
        <v>19</v>
      </c>
      <c r="C60" s="6"/>
      <c r="D60" s="6"/>
      <c r="E60" s="154" t="s">
        <v>57</v>
      </c>
      <c r="F60" s="154" t="s">
        <v>57</v>
      </c>
      <c r="G60" s="154" t="s">
        <v>57</v>
      </c>
      <c r="H60" s="154" t="s">
        <v>57</v>
      </c>
      <c r="I60" s="139" t="s">
        <v>58</v>
      </c>
      <c r="J60" s="393" t="s">
        <v>59</v>
      </c>
      <c r="K60" s="393" t="s">
        <v>59</v>
      </c>
      <c r="L60" s="393" t="s">
        <v>59</v>
      </c>
      <c r="M60" s="139" t="s">
        <v>58</v>
      </c>
      <c r="N60" s="125" t="s">
        <v>52</v>
      </c>
      <c r="O60" s="370" t="s">
        <v>52</v>
      </c>
      <c r="P60" s="122" t="s">
        <v>15</v>
      </c>
      <c r="Q60" s="122" t="s">
        <v>15</v>
      </c>
      <c r="R60" s="125" t="s">
        <v>52</v>
      </c>
      <c r="S60" s="125" t="s">
        <v>52</v>
      </c>
      <c r="T60" s="125" t="s">
        <v>52</v>
      </c>
      <c r="U60" s="125" t="s">
        <v>52</v>
      </c>
      <c r="V60" s="125" t="s">
        <v>52</v>
      </c>
      <c r="W60" s="139" t="s">
        <v>58</v>
      </c>
      <c r="X60" s="122" t="s">
        <v>15</v>
      </c>
      <c r="Y60" s="134" t="s">
        <v>60</v>
      </c>
      <c r="Z60" s="134" t="s">
        <v>49</v>
      </c>
      <c r="AA60" s="134" t="s">
        <v>49</v>
      </c>
      <c r="AB60" s="134" t="s">
        <v>49</v>
      </c>
      <c r="AC60" s="134" t="s">
        <v>49</v>
      </c>
      <c r="AD60" s="122" t="s">
        <v>15</v>
      </c>
      <c r="AE60" s="122" t="s">
        <v>15</v>
      </c>
      <c r="AF60" s="134" t="s">
        <v>49</v>
      </c>
      <c r="AG60" s="134" t="s">
        <v>49</v>
      </c>
      <c r="AH60" s="244" t="s">
        <v>49</v>
      </c>
      <c r="AI60" s="266"/>
      <c r="AJ60" s="20"/>
      <c r="AK60" s="20"/>
      <c r="AL60" s="223"/>
      <c r="AM60" s="342"/>
      <c r="AN60" s="94"/>
    </row>
    <row r="61" spans="1:40" ht="15">
      <c r="A61" s="770"/>
      <c r="B61" s="97" t="s">
        <v>21</v>
      </c>
      <c r="C61" s="6"/>
      <c r="D61" s="6"/>
      <c r="E61" s="155" t="s">
        <v>57</v>
      </c>
      <c r="F61" s="155" t="s">
        <v>57</v>
      </c>
      <c r="G61" s="155" t="s">
        <v>57</v>
      </c>
      <c r="H61" s="155" t="s">
        <v>57</v>
      </c>
      <c r="I61" s="139" t="s">
        <v>58</v>
      </c>
      <c r="J61" s="393" t="s">
        <v>59</v>
      </c>
      <c r="K61" s="393" t="s">
        <v>59</v>
      </c>
      <c r="L61" s="393" t="s">
        <v>59</v>
      </c>
      <c r="M61" s="139" t="s">
        <v>58</v>
      </c>
      <c r="N61" s="127" t="s">
        <v>52</v>
      </c>
      <c r="O61" s="370" t="s">
        <v>52</v>
      </c>
      <c r="P61" s="122" t="s">
        <v>15</v>
      </c>
      <c r="Q61" s="122" t="s">
        <v>15</v>
      </c>
      <c r="R61" s="127" t="s">
        <v>52</v>
      </c>
      <c r="S61" s="127" t="s">
        <v>52</v>
      </c>
      <c r="T61" s="127" t="s">
        <v>52</v>
      </c>
      <c r="U61" s="127" t="s">
        <v>52</v>
      </c>
      <c r="V61" s="127" t="s">
        <v>52</v>
      </c>
      <c r="W61" s="139" t="s">
        <v>58</v>
      </c>
      <c r="X61" s="122" t="s">
        <v>15</v>
      </c>
      <c r="Y61" s="134" t="s">
        <v>60</v>
      </c>
      <c r="Z61" s="134" t="s">
        <v>49</v>
      </c>
      <c r="AA61" s="134" t="s">
        <v>49</v>
      </c>
      <c r="AB61" s="134" t="s">
        <v>49</v>
      </c>
      <c r="AC61" s="134" t="s">
        <v>49</v>
      </c>
      <c r="AD61" s="122" t="s">
        <v>15</v>
      </c>
      <c r="AE61" s="122" t="s">
        <v>15</v>
      </c>
      <c r="AF61" s="134" t="s">
        <v>49</v>
      </c>
      <c r="AG61" s="134" t="s">
        <v>49</v>
      </c>
      <c r="AH61" s="244" t="s">
        <v>49</v>
      </c>
      <c r="AI61" s="100"/>
      <c r="AJ61" s="3"/>
      <c r="AK61" s="3"/>
      <c r="AL61" s="27"/>
      <c r="AM61" s="334"/>
      <c r="AN61" s="94"/>
    </row>
    <row r="62" spans="1:40" ht="15">
      <c r="A62" s="770"/>
      <c r="B62" s="98" t="s">
        <v>22</v>
      </c>
      <c r="C62" s="6"/>
      <c r="D62" s="6"/>
      <c r="E62" s="156" t="s">
        <v>57</v>
      </c>
      <c r="F62" s="156" t="s">
        <v>57</v>
      </c>
      <c r="G62" s="156" t="s">
        <v>57</v>
      </c>
      <c r="H62" s="156" t="s">
        <v>57</v>
      </c>
      <c r="I62" s="139" t="s">
        <v>58</v>
      </c>
      <c r="J62" s="393" t="s">
        <v>59</v>
      </c>
      <c r="K62" s="393" t="s">
        <v>59</v>
      </c>
      <c r="L62" s="393" t="s">
        <v>59</v>
      </c>
      <c r="M62" s="139" t="s">
        <v>58</v>
      </c>
      <c r="N62" s="133" t="s">
        <v>52</v>
      </c>
      <c r="O62" s="370" t="s">
        <v>52</v>
      </c>
      <c r="P62" s="122" t="s">
        <v>15</v>
      </c>
      <c r="Q62" s="122" t="s">
        <v>15</v>
      </c>
      <c r="R62" s="129" t="s">
        <v>52</v>
      </c>
      <c r="S62" s="129" t="s">
        <v>52</v>
      </c>
      <c r="T62" s="129" t="s">
        <v>52</v>
      </c>
      <c r="U62" s="129" t="s">
        <v>52</v>
      </c>
      <c r="V62" s="129" t="s">
        <v>52</v>
      </c>
      <c r="W62" s="139" t="s">
        <v>58</v>
      </c>
      <c r="X62" s="122" t="s">
        <v>15</v>
      </c>
      <c r="Y62" s="134" t="s">
        <v>60</v>
      </c>
      <c r="Z62" s="134" t="s">
        <v>49</v>
      </c>
      <c r="AA62" s="134" t="s">
        <v>49</v>
      </c>
      <c r="AB62" s="134" t="s">
        <v>49</v>
      </c>
      <c r="AC62" s="134" t="s">
        <v>49</v>
      </c>
      <c r="AD62" s="122" t="s">
        <v>15</v>
      </c>
      <c r="AE62" s="122" t="s">
        <v>15</v>
      </c>
      <c r="AF62" s="134" t="s">
        <v>49</v>
      </c>
      <c r="AG62" s="134" t="s">
        <v>49</v>
      </c>
      <c r="AH62" s="244" t="s">
        <v>49</v>
      </c>
      <c r="AI62" s="82"/>
      <c r="AJ62" s="3"/>
      <c r="AK62" s="3"/>
      <c r="AL62" s="6"/>
      <c r="AM62" s="334"/>
      <c r="AN62" s="94"/>
    </row>
    <row r="63" spans="1:40" ht="15">
      <c r="A63" s="770"/>
      <c r="B63" s="99" t="s">
        <v>20</v>
      </c>
      <c r="C63" s="3"/>
      <c r="D63" s="3"/>
      <c r="E63" s="157" t="s">
        <v>57</v>
      </c>
      <c r="F63" s="157" t="s">
        <v>57</v>
      </c>
      <c r="G63" s="157" t="s">
        <v>57</v>
      </c>
      <c r="H63" s="157" t="s">
        <v>57</v>
      </c>
      <c r="I63" s="139" t="s">
        <v>58</v>
      </c>
      <c r="J63" s="393" t="s">
        <v>59</v>
      </c>
      <c r="K63" s="393" t="s">
        <v>59</v>
      </c>
      <c r="L63" s="393" t="s">
        <v>59</v>
      </c>
      <c r="M63" s="139" t="s">
        <v>58</v>
      </c>
      <c r="N63" s="131" t="s">
        <v>52</v>
      </c>
      <c r="O63" s="370" t="s">
        <v>52</v>
      </c>
      <c r="P63" s="122" t="s">
        <v>15</v>
      </c>
      <c r="Q63" s="122" t="s">
        <v>15</v>
      </c>
      <c r="R63" s="131" t="s">
        <v>52</v>
      </c>
      <c r="S63" s="131" t="s">
        <v>52</v>
      </c>
      <c r="T63" s="131" t="s">
        <v>52</v>
      </c>
      <c r="U63" s="131" t="s">
        <v>52</v>
      </c>
      <c r="V63" s="131" t="s">
        <v>52</v>
      </c>
      <c r="W63" s="139" t="s">
        <v>58</v>
      </c>
      <c r="X63" s="122" t="s">
        <v>15</v>
      </c>
      <c r="Y63" s="134" t="s">
        <v>60</v>
      </c>
      <c r="Z63" s="134" t="s">
        <v>49</v>
      </c>
      <c r="AA63" s="134" t="s">
        <v>49</v>
      </c>
      <c r="AB63" s="134" t="s">
        <v>49</v>
      </c>
      <c r="AC63" s="134" t="s">
        <v>49</v>
      </c>
      <c r="AD63" s="122" t="s">
        <v>15</v>
      </c>
      <c r="AE63" s="122" t="s">
        <v>15</v>
      </c>
      <c r="AF63" s="134" t="s">
        <v>49</v>
      </c>
      <c r="AG63" s="134" t="s">
        <v>49</v>
      </c>
      <c r="AH63" s="244" t="s">
        <v>49</v>
      </c>
      <c r="AI63" s="82"/>
      <c r="AJ63" s="3"/>
      <c r="AK63" s="3"/>
      <c r="AL63" s="6"/>
      <c r="AM63" s="334"/>
      <c r="AN63" s="94"/>
    </row>
    <row r="64" spans="1:40" ht="15.75" thickBot="1">
      <c r="A64" s="774"/>
      <c r="B64" s="256" t="s">
        <v>36</v>
      </c>
      <c r="C64" s="246"/>
      <c r="D64" s="246"/>
      <c r="E64" s="267" t="s">
        <v>57</v>
      </c>
      <c r="F64" s="267" t="s">
        <v>57</v>
      </c>
      <c r="G64" s="269" t="s">
        <v>58</v>
      </c>
      <c r="H64" s="386" t="s">
        <v>59</v>
      </c>
      <c r="I64" s="139" t="s">
        <v>58</v>
      </c>
      <c r="J64" s="393" t="s">
        <v>59</v>
      </c>
      <c r="K64" s="393" t="s">
        <v>59</v>
      </c>
      <c r="L64" s="393" t="s">
        <v>59</v>
      </c>
      <c r="M64" s="139" t="s">
        <v>58</v>
      </c>
      <c r="N64" s="257" t="s">
        <v>57</v>
      </c>
      <c r="O64" s="257" t="s">
        <v>57</v>
      </c>
      <c r="P64" s="122" t="s">
        <v>15</v>
      </c>
      <c r="Q64" s="122" t="s">
        <v>15</v>
      </c>
      <c r="R64" s="394" t="s">
        <v>57</v>
      </c>
      <c r="S64" s="394" t="s">
        <v>57</v>
      </c>
      <c r="T64" s="394" t="s">
        <v>57</v>
      </c>
      <c r="U64" s="394" t="s">
        <v>57</v>
      </c>
      <c r="V64" s="394" t="s">
        <v>57</v>
      </c>
      <c r="W64" s="248" t="s">
        <v>15</v>
      </c>
      <c r="X64" s="248" t="s">
        <v>15</v>
      </c>
      <c r="Y64" s="249" t="s">
        <v>60</v>
      </c>
      <c r="Z64" s="257" t="s">
        <v>57</v>
      </c>
      <c r="AA64" s="257" t="s">
        <v>57</v>
      </c>
      <c r="AB64" s="257" t="s">
        <v>57</v>
      </c>
      <c r="AC64" s="257" t="s">
        <v>57</v>
      </c>
      <c r="AD64" s="248" t="s">
        <v>15</v>
      </c>
      <c r="AE64" s="248" t="s">
        <v>15</v>
      </c>
      <c r="AF64" s="247" t="s">
        <v>57</v>
      </c>
      <c r="AG64" s="247" t="s">
        <v>57</v>
      </c>
      <c r="AH64" s="259" t="s">
        <v>57</v>
      </c>
      <c r="AI64" s="105"/>
      <c r="AJ64" s="91"/>
      <c r="AK64" s="91"/>
      <c r="AL64" s="6"/>
      <c r="AM64" s="334"/>
      <c r="AN64" s="94"/>
    </row>
    <row r="65" spans="1:40" ht="15.75" thickBot="1">
      <c r="A65" s="769" t="s">
        <v>9</v>
      </c>
      <c r="B65" s="236"/>
      <c r="C65" s="237"/>
      <c r="D65" s="237"/>
      <c r="E65" s="237"/>
      <c r="F65" s="238"/>
      <c r="G65" s="242">
        <v>1</v>
      </c>
      <c r="H65" s="242">
        <v>2</v>
      </c>
      <c r="I65" s="242">
        <v>3</v>
      </c>
      <c r="J65" s="251">
        <v>4</v>
      </c>
      <c r="K65" s="239">
        <v>5</v>
      </c>
      <c r="L65" s="239">
        <v>6</v>
      </c>
      <c r="M65" s="239">
        <v>7</v>
      </c>
      <c r="N65" s="239">
        <v>8</v>
      </c>
      <c r="O65" s="239">
        <v>9</v>
      </c>
      <c r="P65" s="239">
        <v>10</v>
      </c>
      <c r="Q65" s="240">
        <v>11</v>
      </c>
      <c r="R65" s="239">
        <v>12</v>
      </c>
      <c r="S65" s="239">
        <v>13</v>
      </c>
      <c r="T65" s="239">
        <v>14</v>
      </c>
      <c r="U65" s="239">
        <v>15</v>
      </c>
      <c r="V65" s="239">
        <v>16</v>
      </c>
      <c r="W65" s="242">
        <v>17</v>
      </c>
      <c r="X65" s="251">
        <v>18</v>
      </c>
      <c r="Y65" s="242">
        <v>19</v>
      </c>
      <c r="Z65" s="242">
        <v>20</v>
      </c>
      <c r="AA65" s="242">
        <v>21</v>
      </c>
      <c r="AB65" s="242">
        <v>22</v>
      </c>
      <c r="AC65" s="242">
        <v>23</v>
      </c>
      <c r="AD65" s="242">
        <v>24</v>
      </c>
      <c r="AE65" s="251">
        <v>25</v>
      </c>
      <c r="AF65" s="242">
        <v>26</v>
      </c>
      <c r="AG65" s="242">
        <v>27</v>
      </c>
      <c r="AH65" s="242">
        <v>28</v>
      </c>
      <c r="AI65" s="242">
        <v>29</v>
      </c>
      <c r="AJ65" s="242">
        <v>30</v>
      </c>
      <c r="AK65" s="243">
        <v>31</v>
      </c>
      <c r="AL65" s="208"/>
      <c r="AM65" s="344"/>
      <c r="AN65" s="94"/>
    </row>
    <row r="66" spans="1:40" ht="15.75" thickTop="1">
      <c r="A66" s="770"/>
      <c r="B66" s="96" t="s">
        <v>19</v>
      </c>
      <c r="C66" s="6"/>
      <c r="D66" s="6"/>
      <c r="E66" s="6"/>
      <c r="F66" s="6"/>
      <c r="G66" s="370" t="s">
        <v>59</v>
      </c>
      <c r="H66" s="370" t="s">
        <v>59</v>
      </c>
      <c r="I66" s="139" t="s">
        <v>58</v>
      </c>
      <c r="J66" s="121" t="s">
        <v>15</v>
      </c>
      <c r="K66" s="165" t="s">
        <v>56</v>
      </c>
      <c r="L66" s="166" t="s">
        <v>56</v>
      </c>
      <c r="M66" s="166" t="s">
        <v>56</v>
      </c>
      <c r="N66" s="166" t="s">
        <v>56</v>
      </c>
      <c r="O66" s="166" t="s">
        <v>56</v>
      </c>
      <c r="P66" s="179" t="s">
        <v>15</v>
      </c>
      <c r="Q66" s="179" t="s">
        <v>15</v>
      </c>
      <c r="R66" s="166" t="s">
        <v>56</v>
      </c>
      <c r="S66" s="166" t="s">
        <v>56</v>
      </c>
      <c r="T66" s="166" t="s">
        <v>56</v>
      </c>
      <c r="U66" s="166" t="s">
        <v>56</v>
      </c>
      <c r="V66" s="168" t="s">
        <v>56</v>
      </c>
      <c r="W66" s="140" t="s">
        <v>15</v>
      </c>
      <c r="X66" s="138" t="s">
        <v>15</v>
      </c>
      <c r="Y66" s="125" t="s">
        <v>57</v>
      </c>
      <c r="Z66" s="125" t="s">
        <v>57</v>
      </c>
      <c r="AA66" s="125" t="s">
        <v>57</v>
      </c>
      <c r="AB66" s="125" t="s">
        <v>57</v>
      </c>
      <c r="AC66" s="125" t="s">
        <v>57</v>
      </c>
      <c r="AD66" s="138" t="s">
        <v>15</v>
      </c>
      <c r="AE66" s="138" t="s">
        <v>15</v>
      </c>
      <c r="AF66" s="125" t="s">
        <v>55</v>
      </c>
      <c r="AG66" s="125" t="s">
        <v>55</v>
      </c>
      <c r="AH66" s="125" t="s">
        <v>55</v>
      </c>
      <c r="AI66" s="125" t="s">
        <v>55</v>
      </c>
      <c r="AJ66" s="125" t="s">
        <v>55</v>
      </c>
      <c r="AK66" s="263" t="s">
        <v>15</v>
      </c>
      <c r="AL66" s="24"/>
      <c r="AM66" s="334"/>
      <c r="AN66" s="94"/>
    </row>
    <row r="67" spans="1:40" ht="15">
      <c r="A67" s="770"/>
      <c r="B67" s="97" t="s">
        <v>21</v>
      </c>
      <c r="C67" s="6"/>
      <c r="D67" s="6"/>
      <c r="E67" s="6"/>
      <c r="F67" s="6"/>
      <c r="G67" s="370" t="s">
        <v>59</v>
      </c>
      <c r="H67" s="370" t="s">
        <v>59</v>
      </c>
      <c r="I67" s="139" t="s">
        <v>58</v>
      </c>
      <c r="J67" s="121" t="s">
        <v>15</v>
      </c>
      <c r="K67" s="169" t="s">
        <v>56</v>
      </c>
      <c r="L67" s="127" t="s">
        <v>56</v>
      </c>
      <c r="M67" s="127" t="s">
        <v>56</v>
      </c>
      <c r="N67" s="127" t="s">
        <v>56</v>
      </c>
      <c r="O67" s="127" t="s">
        <v>56</v>
      </c>
      <c r="P67" s="138" t="s">
        <v>15</v>
      </c>
      <c r="Q67" s="138" t="s">
        <v>15</v>
      </c>
      <c r="R67" s="127" t="s">
        <v>56</v>
      </c>
      <c r="S67" s="127" t="s">
        <v>56</v>
      </c>
      <c r="T67" s="127" t="s">
        <v>56</v>
      </c>
      <c r="U67" s="127" t="s">
        <v>56</v>
      </c>
      <c r="V67" s="170" t="s">
        <v>56</v>
      </c>
      <c r="W67" s="140" t="s">
        <v>15</v>
      </c>
      <c r="X67" s="138" t="s">
        <v>15</v>
      </c>
      <c r="Y67" s="127" t="s">
        <v>57</v>
      </c>
      <c r="Z67" s="127" t="s">
        <v>57</v>
      </c>
      <c r="AA67" s="127" t="s">
        <v>57</v>
      </c>
      <c r="AB67" s="127" t="s">
        <v>57</v>
      </c>
      <c r="AC67" s="127" t="s">
        <v>57</v>
      </c>
      <c r="AD67" s="138" t="s">
        <v>15</v>
      </c>
      <c r="AE67" s="138" t="s">
        <v>15</v>
      </c>
      <c r="AF67" s="127" t="s">
        <v>55</v>
      </c>
      <c r="AG67" s="127" t="s">
        <v>55</v>
      </c>
      <c r="AH67" s="127" t="s">
        <v>55</v>
      </c>
      <c r="AI67" s="127" t="s">
        <v>55</v>
      </c>
      <c r="AJ67" s="127" t="s">
        <v>55</v>
      </c>
      <c r="AK67" s="263" t="s">
        <v>15</v>
      </c>
      <c r="AL67" s="24"/>
      <c r="AM67" s="334"/>
      <c r="AN67" s="94"/>
    </row>
    <row r="68" spans="1:40" ht="15">
      <c r="A68" s="770"/>
      <c r="B68" s="98" t="s">
        <v>22</v>
      </c>
      <c r="C68" s="6"/>
      <c r="D68" s="6"/>
      <c r="E68" s="6"/>
      <c r="F68" s="6"/>
      <c r="G68" s="370" t="s">
        <v>59</v>
      </c>
      <c r="H68" s="370" t="s">
        <v>59</v>
      </c>
      <c r="I68" s="139" t="s">
        <v>58</v>
      </c>
      <c r="J68" s="121" t="s">
        <v>15</v>
      </c>
      <c r="K68" s="171" t="s">
        <v>56</v>
      </c>
      <c r="L68" s="129" t="s">
        <v>56</v>
      </c>
      <c r="M68" s="129" t="s">
        <v>56</v>
      </c>
      <c r="N68" s="129" t="s">
        <v>56</v>
      </c>
      <c r="O68" s="129" t="s">
        <v>56</v>
      </c>
      <c r="P68" s="138" t="s">
        <v>15</v>
      </c>
      <c r="Q68" s="138" t="s">
        <v>15</v>
      </c>
      <c r="R68" s="129" t="s">
        <v>56</v>
      </c>
      <c r="S68" s="129" t="s">
        <v>56</v>
      </c>
      <c r="T68" s="129" t="s">
        <v>56</v>
      </c>
      <c r="U68" s="129" t="s">
        <v>56</v>
      </c>
      <c r="V68" s="172" t="s">
        <v>56</v>
      </c>
      <c r="W68" s="140" t="s">
        <v>15</v>
      </c>
      <c r="X68" s="138" t="s">
        <v>15</v>
      </c>
      <c r="Y68" s="134" t="s">
        <v>49</v>
      </c>
      <c r="Z68" s="134" t="s">
        <v>49</v>
      </c>
      <c r="AA68" s="134" t="s">
        <v>49</v>
      </c>
      <c r="AB68" s="134" t="s">
        <v>49</v>
      </c>
      <c r="AC68" s="134" t="s">
        <v>49</v>
      </c>
      <c r="AD68" s="138" t="s">
        <v>15</v>
      </c>
      <c r="AE68" s="138" t="s">
        <v>15</v>
      </c>
      <c r="AF68" s="129" t="s">
        <v>55</v>
      </c>
      <c r="AG68" s="129" t="s">
        <v>55</v>
      </c>
      <c r="AH68" s="129" t="s">
        <v>55</v>
      </c>
      <c r="AI68" s="129" t="s">
        <v>55</v>
      </c>
      <c r="AJ68" s="129" t="s">
        <v>55</v>
      </c>
      <c r="AK68" s="263" t="s">
        <v>15</v>
      </c>
      <c r="AL68" s="24"/>
      <c r="AM68" s="334"/>
      <c r="AN68" s="94"/>
    </row>
    <row r="69" spans="1:40" ht="15.75" thickBot="1">
      <c r="A69" s="770"/>
      <c r="B69" s="99" t="s">
        <v>20</v>
      </c>
      <c r="C69" s="3"/>
      <c r="D69" s="3"/>
      <c r="E69" s="3"/>
      <c r="F69" s="3"/>
      <c r="G69" s="370" t="s">
        <v>59</v>
      </c>
      <c r="H69" s="370" t="s">
        <v>59</v>
      </c>
      <c r="I69" s="139" t="s">
        <v>58</v>
      </c>
      <c r="J69" s="121" t="s">
        <v>15</v>
      </c>
      <c r="K69" s="173" t="s">
        <v>56</v>
      </c>
      <c r="L69" s="174" t="s">
        <v>56</v>
      </c>
      <c r="M69" s="174" t="s">
        <v>56</v>
      </c>
      <c r="N69" s="174" t="s">
        <v>56</v>
      </c>
      <c r="O69" s="174" t="s">
        <v>56</v>
      </c>
      <c r="P69" s="180" t="s">
        <v>15</v>
      </c>
      <c r="Q69" s="180" t="s">
        <v>15</v>
      </c>
      <c r="R69" s="174" t="s">
        <v>56</v>
      </c>
      <c r="S69" s="174" t="s">
        <v>56</v>
      </c>
      <c r="T69" s="174" t="s">
        <v>56</v>
      </c>
      <c r="U69" s="174" t="s">
        <v>56</v>
      </c>
      <c r="V69" s="176" t="s">
        <v>57</v>
      </c>
      <c r="W69" s="140" t="s">
        <v>15</v>
      </c>
      <c r="X69" s="138" t="s">
        <v>15</v>
      </c>
      <c r="Y69" s="131" t="s">
        <v>57</v>
      </c>
      <c r="Z69" s="131" t="s">
        <v>57</v>
      </c>
      <c r="AA69" s="131" t="s">
        <v>57</v>
      </c>
      <c r="AB69" s="131" t="s">
        <v>57</v>
      </c>
      <c r="AC69" s="131" t="s">
        <v>57</v>
      </c>
      <c r="AD69" s="138" t="s">
        <v>15</v>
      </c>
      <c r="AE69" s="138" t="s">
        <v>15</v>
      </c>
      <c r="AF69" s="131" t="s">
        <v>55</v>
      </c>
      <c r="AG69" s="131" t="s">
        <v>55</v>
      </c>
      <c r="AH69" s="131" t="s">
        <v>55</v>
      </c>
      <c r="AI69" s="131" t="s">
        <v>55</v>
      </c>
      <c r="AJ69" s="131" t="s">
        <v>55</v>
      </c>
      <c r="AK69" s="263" t="s">
        <v>15</v>
      </c>
      <c r="AL69" s="24"/>
      <c r="AM69" s="334"/>
      <c r="AN69" s="94"/>
    </row>
    <row r="70" spans="1:40" ht="16.5" thickBot="1" thickTop="1">
      <c r="A70" s="770"/>
      <c r="B70" s="355" t="s">
        <v>36</v>
      </c>
      <c r="C70" s="91"/>
      <c r="D70" s="91"/>
      <c r="E70" s="91"/>
      <c r="F70" s="91"/>
      <c r="G70" s="419" t="s">
        <v>59</v>
      </c>
      <c r="H70" s="419" t="s">
        <v>59</v>
      </c>
      <c r="I70" s="420" t="s">
        <v>58</v>
      </c>
      <c r="J70" s="421" t="s">
        <v>15</v>
      </c>
      <c r="K70" s="422" t="s">
        <v>57</v>
      </c>
      <c r="L70" s="422" t="s">
        <v>57</v>
      </c>
      <c r="M70" s="422" t="s">
        <v>57</v>
      </c>
      <c r="N70" s="422" t="s">
        <v>57</v>
      </c>
      <c r="O70" s="422" t="s">
        <v>57</v>
      </c>
      <c r="P70" s="423" t="s">
        <v>58</v>
      </c>
      <c r="Q70" s="424" t="s">
        <v>15</v>
      </c>
      <c r="R70" s="425" t="s">
        <v>59</v>
      </c>
      <c r="S70" s="425" t="s">
        <v>59</v>
      </c>
      <c r="T70" s="425" t="s">
        <v>59</v>
      </c>
      <c r="U70" s="425" t="s">
        <v>59</v>
      </c>
      <c r="V70" s="425" t="s">
        <v>59</v>
      </c>
      <c r="W70" s="420" t="s">
        <v>58</v>
      </c>
      <c r="X70" s="426" t="s">
        <v>15</v>
      </c>
      <c r="Y70" s="427" t="s">
        <v>57</v>
      </c>
      <c r="Z70" s="427" t="s">
        <v>57</v>
      </c>
      <c r="AA70" s="427" t="s">
        <v>57</v>
      </c>
      <c r="AB70" s="427" t="s">
        <v>57</v>
      </c>
      <c r="AC70" s="427" t="s">
        <v>57</v>
      </c>
      <c r="AD70" s="426" t="s">
        <v>15</v>
      </c>
      <c r="AE70" s="426" t="s">
        <v>15</v>
      </c>
      <c r="AF70" s="427" t="s">
        <v>57</v>
      </c>
      <c r="AG70" s="247" t="s">
        <v>57</v>
      </c>
      <c r="AH70" s="247" t="s">
        <v>57</v>
      </c>
      <c r="AI70" s="247" t="s">
        <v>57</v>
      </c>
      <c r="AJ70" s="247" t="s">
        <v>57</v>
      </c>
      <c r="AK70" s="265" t="s">
        <v>15</v>
      </c>
      <c r="AL70" s="94"/>
      <c r="AM70" s="335"/>
      <c r="AN70" s="94"/>
    </row>
    <row r="71" spans="1:40" ht="15.75" thickBot="1">
      <c r="A71" s="771" t="s">
        <v>10</v>
      </c>
      <c r="B71" s="428"/>
      <c r="C71" s="429">
        <v>1</v>
      </c>
      <c r="D71" s="430">
        <v>2</v>
      </c>
      <c r="E71" s="430">
        <v>3</v>
      </c>
      <c r="F71" s="430">
        <v>4</v>
      </c>
      <c r="G71" s="430">
        <v>5</v>
      </c>
      <c r="H71" s="430">
        <v>6</v>
      </c>
      <c r="I71" s="430">
        <v>7</v>
      </c>
      <c r="J71" s="431">
        <v>8</v>
      </c>
      <c r="K71" s="430">
        <v>9</v>
      </c>
      <c r="L71" s="430">
        <v>10</v>
      </c>
      <c r="M71" s="430">
        <v>11</v>
      </c>
      <c r="N71" s="430">
        <v>12</v>
      </c>
      <c r="O71" s="430">
        <v>13</v>
      </c>
      <c r="P71" s="430">
        <v>14</v>
      </c>
      <c r="Q71" s="431">
        <v>15</v>
      </c>
      <c r="R71" s="430">
        <v>16</v>
      </c>
      <c r="S71" s="430">
        <v>17</v>
      </c>
      <c r="T71" s="430">
        <v>18</v>
      </c>
      <c r="U71" s="430">
        <v>19</v>
      </c>
      <c r="V71" s="430">
        <v>20</v>
      </c>
      <c r="W71" s="430">
        <v>21</v>
      </c>
      <c r="X71" s="432">
        <v>22</v>
      </c>
      <c r="Y71" s="430">
        <v>23</v>
      </c>
      <c r="Z71" s="430">
        <v>24</v>
      </c>
      <c r="AA71" s="430">
        <v>25</v>
      </c>
      <c r="AB71" s="430">
        <v>26</v>
      </c>
      <c r="AC71" s="433">
        <v>27</v>
      </c>
      <c r="AD71" s="434">
        <v>28</v>
      </c>
      <c r="AE71" s="429">
        <v>29</v>
      </c>
      <c r="AF71" s="435">
        <v>30</v>
      </c>
      <c r="AG71" s="261"/>
      <c r="AH71" s="262"/>
      <c r="AI71" s="262"/>
      <c r="AJ71" s="262"/>
      <c r="AK71" s="262"/>
      <c r="AL71" s="219"/>
      <c r="AM71" s="336"/>
      <c r="AN71" s="94"/>
    </row>
    <row r="72" spans="1:40" ht="15">
      <c r="A72" s="772"/>
      <c r="B72" s="96" t="s">
        <v>19</v>
      </c>
      <c r="C72" s="158" t="s">
        <v>15</v>
      </c>
      <c r="D72" s="184" t="s">
        <v>55</v>
      </c>
      <c r="E72" s="184" t="s">
        <v>55</v>
      </c>
      <c r="F72" s="184" t="s">
        <v>55</v>
      </c>
      <c r="G72" s="184" t="s">
        <v>55</v>
      </c>
      <c r="H72" s="184" t="s">
        <v>55</v>
      </c>
      <c r="I72" s="158" t="s">
        <v>15</v>
      </c>
      <c r="J72" s="158" t="s">
        <v>15</v>
      </c>
      <c r="K72" s="184" t="s">
        <v>55</v>
      </c>
      <c r="L72" s="184" t="s">
        <v>55</v>
      </c>
      <c r="M72" s="184" t="s">
        <v>55</v>
      </c>
      <c r="N72" s="184" t="s">
        <v>55</v>
      </c>
      <c r="O72" s="184" t="s">
        <v>55</v>
      </c>
      <c r="P72" s="122" t="s">
        <v>15</v>
      </c>
      <c r="Q72" s="122" t="s">
        <v>15</v>
      </c>
      <c r="R72" s="125" t="s">
        <v>57</v>
      </c>
      <c r="S72" s="125" t="s">
        <v>57</v>
      </c>
      <c r="T72" s="125" t="s">
        <v>57</v>
      </c>
      <c r="U72" s="125" t="s">
        <v>57</v>
      </c>
      <c r="V72" s="125" t="s">
        <v>57</v>
      </c>
      <c r="W72" s="122" t="s">
        <v>15</v>
      </c>
      <c r="X72" s="122" t="s">
        <v>15</v>
      </c>
      <c r="Y72" s="124" t="s">
        <v>57</v>
      </c>
      <c r="Z72" s="366" t="s">
        <v>59</v>
      </c>
      <c r="AA72" s="367" t="s">
        <v>59</v>
      </c>
      <c r="AB72" s="368" t="s">
        <v>59</v>
      </c>
      <c r="AC72" s="144" t="s">
        <v>60</v>
      </c>
      <c r="AD72" s="135" t="s">
        <v>15</v>
      </c>
      <c r="AE72" s="141" t="s">
        <v>58</v>
      </c>
      <c r="AF72" s="436" t="s">
        <v>53</v>
      </c>
      <c r="AG72" s="100"/>
      <c r="AH72" s="20"/>
      <c r="AI72" s="20"/>
      <c r="AJ72" s="20"/>
      <c r="AK72" s="20"/>
      <c r="AL72" s="27"/>
      <c r="AM72" s="342"/>
      <c r="AN72" s="94"/>
    </row>
    <row r="73" spans="1:40" ht="15">
      <c r="A73" s="772"/>
      <c r="B73" s="97" t="s">
        <v>21</v>
      </c>
      <c r="C73" s="158" t="s">
        <v>15</v>
      </c>
      <c r="D73" s="185" t="s">
        <v>55</v>
      </c>
      <c r="E73" s="185" t="s">
        <v>55</v>
      </c>
      <c r="F73" s="185" t="s">
        <v>55</v>
      </c>
      <c r="G73" s="185" t="s">
        <v>55</v>
      </c>
      <c r="H73" s="185" t="s">
        <v>55</v>
      </c>
      <c r="I73" s="158" t="s">
        <v>15</v>
      </c>
      <c r="J73" s="158" t="s">
        <v>15</v>
      </c>
      <c r="K73" s="185" t="s">
        <v>55</v>
      </c>
      <c r="L73" s="185" t="s">
        <v>55</v>
      </c>
      <c r="M73" s="185" t="s">
        <v>55</v>
      </c>
      <c r="N73" s="185" t="s">
        <v>55</v>
      </c>
      <c r="O73" s="185" t="s">
        <v>55</v>
      </c>
      <c r="P73" s="122" t="s">
        <v>15</v>
      </c>
      <c r="Q73" s="122" t="s">
        <v>15</v>
      </c>
      <c r="R73" s="127" t="s">
        <v>57</v>
      </c>
      <c r="S73" s="127" t="s">
        <v>57</v>
      </c>
      <c r="T73" s="127" t="s">
        <v>57</v>
      </c>
      <c r="U73" s="127" t="s">
        <v>57</v>
      </c>
      <c r="V73" s="127" t="s">
        <v>57</v>
      </c>
      <c r="W73" s="122" t="s">
        <v>15</v>
      </c>
      <c r="X73" s="122" t="s">
        <v>15</v>
      </c>
      <c r="Y73" s="126" t="s">
        <v>57</v>
      </c>
      <c r="Z73" s="369" t="s">
        <v>59</v>
      </c>
      <c r="AA73" s="370" t="s">
        <v>59</v>
      </c>
      <c r="AB73" s="371" t="s">
        <v>59</v>
      </c>
      <c r="AC73" s="144" t="s">
        <v>60</v>
      </c>
      <c r="AD73" s="135" t="s">
        <v>15</v>
      </c>
      <c r="AE73" s="141" t="s">
        <v>58</v>
      </c>
      <c r="AF73" s="437" t="s">
        <v>53</v>
      </c>
      <c r="AG73" s="82"/>
      <c r="AH73" s="3"/>
      <c r="AI73" s="3"/>
      <c r="AJ73" s="3"/>
      <c r="AK73" s="3"/>
      <c r="AL73" s="6"/>
      <c r="AM73" s="334"/>
      <c r="AN73" s="94"/>
    </row>
    <row r="74" spans="1:40" ht="15">
      <c r="A74" s="772"/>
      <c r="B74" s="98" t="s">
        <v>22</v>
      </c>
      <c r="C74" s="158" t="s">
        <v>15</v>
      </c>
      <c r="D74" s="186" t="s">
        <v>55</v>
      </c>
      <c r="E74" s="186" t="s">
        <v>55</v>
      </c>
      <c r="F74" s="186" t="s">
        <v>55</v>
      </c>
      <c r="G74" s="186" t="s">
        <v>55</v>
      </c>
      <c r="H74" s="186" t="s">
        <v>55</v>
      </c>
      <c r="I74" s="158" t="s">
        <v>15</v>
      </c>
      <c r="J74" s="158" t="s">
        <v>15</v>
      </c>
      <c r="K74" s="186" t="s">
        <v>55</v>
      </c>
      <c r="L74" s="186" t="s">
        <v>55</v>
      </c>
      <c r="M74" s="186" t="s">
        <v>55</v>
      </c>
      <c r="N74" s="186" t="s">
        <v>55</v>
      </c>
      <c r="O74" s="186" t="s">
        <v>55</v>
      </c>
      <c r="P74" s="122" t="s">
        <v>15</v>
      </c>
      <c r="Q74" s="122" t="s">
        <v>15</v>
      </c>
      <c r="R74" s="129" t="s">
        <v>57</v>
      </c>
      <c r="S74" s="129" t="s">
        <v>57</v>
      </c>
      <c r="T74" s="129" t="s">
        <v>57</v>
      </c>
      <c r="U74" s="129" t="s">
        <v>57</v>
      </c>
      <c r="V74" s="129" t="s">
        <v>57</v>
      </c>
      <c r="W74" s="122" t="s">
        <v>15</v>
      </c>
      <c r="X74" s="122" t="s">
        <v>15</v>
      </c>
      <c r="Y74" s="128" t="s">
        <v>57</v>
      </c>
      <c r="Z74" s="369" t="s">
        <v>59</v>
      </c>
      <c r="AA74" s="370" t="s">
        <v>59</v>
      </c>
      <c r="AB74" s="371" t="s">
        <v>59</v>
      </c>
      <c r="AC74" s="144" t="s">
        <v>60</v>
      </c>
      <c r="AD74" s="135" t="s">
        <v>15</v>
      </c>
      <c r="AE74" s="141" t="s">
        <v>58</v>
      </c>
      <c r="AF74" s="438" t="s">
        <v>53</v>
      </c>
      <c r="AG74" s="82"/>
      <c r="AH74" s="3"/>
      <c r="AI74" s="3"/>
      <c r="AJ74" s="3"/>
      <c r="AK74" s="3"/>
      <c r="AL74" s="6"/>
      <c r="AM74" s="334"/>
      <c r="AN74" s="94"/>
    </row>
    <row r="75" spans="1:40" ht="15">
      <c r="A75" s="772"/>
      <c r="B75" s="99" t="s">
        <v>20</v>
      </c>
      <c r="C75" s="158" t="s">
        <v>15</v>
      </c>
      <c r="D75" s="187" t="s">
        <v>55</v>
      </c>
      <c r="E75" s="187" t="s">
        <v>55</v>
      </c>
      <c r="F75" s="187" t="s">
        <v>55</v>
      </c>
      <c r="G75" s="187" t="s">
        <v>55</v>
      </c>
      <c r="H75" s="187" t="s">
        <v>55</v>
      </c>
      <c r="I75" s="158" t="s">
        <v>15</v>
      </c>
      <c r="J75" s="158" t="s">
        <v>15</v>
      </c>
      <c r="K75" s="187" t="s">
        <v>55</v>
      </c>
      <c r="L75" s="187" t="s">
        <v>55</v>
      </c>
      <c r="M75" s="187" t="s">
        <v>55</v>
      </c>
      <c r="N75" s="187" t="s">
        <v>55</v>
      </c>
      <c r="O75" s="187" t="s">
        <v>55</v>
      </c>
      <c r="P75" s="122" t="s">
        <v>15</v>
      </c>
      <c r="Q75" s="122" t="s">
        <v>15</v>
      </c>
      <c r="R75" s="131" t="s">
        <v>57</v>
      </c>
      <c r="S75" s="131" t="s">
        <v>57</v>
      </c>
      <c r="T75" s="131" t="s">
        <v>57</v>
      </c>
      <c r="U75" s="131" t="s">
        <v>57</v>
      </c>
      <c r="V75" s="131" t="s">
        <v>57</v>
      </c>
      <c r="W75" s="122" t="s">
        <v>15</v>
      </c>
      <c r="X75" s="122" t="s">
        <v>15</v>
      </c>
      <c r="Y75" s="132" t="s">
        <v>57</v>
      </c>
      <c r="Z75" s="369" t="s">
        <v>59</v>
      </c>
      <c r="AA75" s="370" t="s">
        <v>59</v>
      </c>
      <c r="AB75" s="371" t="s">
        <v>59</v>
      </c>
      <c r="AC75" s="144" t="s">
        <v>60</v>
      </c>
      <c r="AD75" s="135" t="s">
        <v>15</v>
      </c>
      <c r="AE75" s="141" t="s">
        <v>58</v>
      </c>
      <c r="AF75" s="439" t="s">
        <v>53</v>
      </c>
      <c r="AG75" s="82"/>
      <c r="AH75" s="3"/>
      <c r="AI75" s="3"/>
      <c r="AJ75" s="91"/>
      <c r="AK75" s="91"/>
      <c r="AL75" s="95"/>
      <c r="AM75" s="335"/>
      <c r="AN75" s="94"/>
    </row>
    <row r="76" spans="1:40" ht="15.75" thickBot="1">
      <c r="A76" s="773"/>
      <c r="B76" s="440" t="s">
        <v>36</v>
      </c>
      <c r="C76" s="441" t="s">
        <v>15</v>
      </c>
      <c r="D76" s="442" t="s">
        <v>57</v>
      </c>
      <c r="E76" s="442" t="s">
        <v>57</v>
      </c>
      <c r="F76" s="442" t="s">
        <v>57</v>
      </c>
      <c r="G76" s="442" t="s">
        <v>57</v>
      </c>
      <c r="H76" s="442" t="s">
        <v>57</v>
      </c>
      <c r="I76" s="443" t="s">
        <v>15</v>
      </c>
      <c r="J76" s="443" t="s">
        <v>15</v>
      </c>
      <c r="K76" s="442" t="s">
        <v>57</v>
      </c>
      <c r="L76" s="442" t="s">
        <v>57</v>
      </c>
      <c r="M76" s="442" t="s">
        <v>57</v>
      </c>
      <c r="N76" s="444" t="s">
        <v>57</v>
      </c>
      <c r="O76" s="444" t="s">
        <v>57</v>
      </c>
      <c r="P76" s="445" t="s">
        <v>15</v>
      </c>
      <c r="Q76" s="445" t="s">
        <v>15</v>
      </c>
      <c r="R76" s="444" t="s">
        <v>57</v>
      </c>
      <c r="S76" s="444" t="s">
        <v>57</v>
      </c>
      <c r="T76" s="444" t="s">
        <v>57</v>
      </c>
      <c r="U76" s="444" t="s">
        <v>57</v>
      </c>
      <c r="V76" s="444" t="s">
        <v>57</v>
      </c>
      <c r="W76" s="445" t="s">
        <v>15</v>
      </c>
      <c r="X76" s="445" t="s">
        <v>15</v>
      </c>
      <c r="Y76" s="446" t="s">
        <v>57</v>
      </c>
      <c r="Z76" s="447" t="s">
        <v>59</v>
      </c>
      <c r="AA76" s="448" t="s">
        <v>59</v>
      </c>
      <c r="AB76" s="449" t="s">
        <v>59</v>
      </c>
      <c r="AC76" s="450" t="s">
        <v>60</v>
      </c>
      <c r="AD76" s="451" t="s">
        <v>15</v>
      </c>
      <c r="AE76" s="451" t="s">
        <v>15</v>
      </c>
      <c r="AF76" s="452" t="s">
        <v>57</v>
      </c>
      <c r="AG76" s="105"/>
      <c r="AH76" s="91"/>
      <c r="AI76" s="163"/>
      <c r="AJ76" s="220"/>
      <c r="AK76" s="220"/>
      <c r="AL76" s="221"/>
      <c r="AM76" s="336"/>
      <c r="AN76" s="94"/>
    </row>
    <row r="77" spans="1:40" ht="15.75" customHeight="1">
      <c r="A77" s="770" t="s">
        <v>11</v>
      </c>
      <c r="B77" s="188"/>
      <c r="C77" s="27"/>
      <c r="D77" s="36"/>
      <c r="E77" s="26">
        <v>1</v>
      </c>
      <c r="F77" s="26">
        <v>2</v>
      </c>
      <c r="G77" s="26">
        <v>3</v>
      </c>
      <c r="H77" s="26">
        <v>4</v>
      </c>
      <c r="I77" s="26">
        <v>5</v>
      </c>
      <c r="J77" s="25">
        <v>6</v>
      </c>
      <c r="K77" s="26">
        <v>7</v>
      </c>
      <c r="L77" s="26">
        <v>8</v>
      </c>
      <c r="M77" s="26">
        <v>9</v>
      </c>
      <c r="N77" s="26">
        <v>10</v>
      </c>
      <c r="O77" s="26">
        <v>11</v>
      </c>
      <c r="P77" s="26">
        <v>12</v>
      </c>
      <c r="Q77" s="25">
        <v>13</v>
      </c>
      <c r="R77" s="26">
        <v>14</v>
      </c>
      <c r="S77" s="26">
        <v>15</v>
      </c>
      <c r="T77" s="26">
        <v>16</v>
      </c>
      <c r="U77" s="26">
        <v>17</v>
      </c>
      <c r="V77" s="26">
        <v>18</v>
      </c>
      <c r="W77" s="26">
        <v>19</v>
      </c>
      <c r="X77" s="25">
        <v>20</v>
      </c>
      <c r="Y77" s="26">
        <v>21</v>
      </c>
      <c r="Z77" s="26">
        <v>22</v>
      </c>
      <c r="AA77" s="26">
        <v>23</v>
      </c>
      <c r="AB77" s="26">
        <v>24</v>
      </c>
      <c r="AC77" s="75">
        <v>25</v>
      </c>
      <c r="AD77" s="26">
        <v>26</v>
      </c>
      <c r="AE77" s="25">
        <v>27</v>
      </c>
      <c r="AF77" s="26">
        <v>28</v>
      </c>
      <c r="AG77" s="242">
        <v>29</v>
      </c>
      <c r="AH77" s="242">
        <v>30</v>
      </c>
      <c r="AI77" s="243">
        <v>31</v>
      </c>
      <c r="AJ77" s="224"/>
      <c r="AK77" s="219"/>
      <c r="AL77" s="221"/>
      <c r="AM77" s="336"/>
      <c r="AN77" s="94"/>
    </row>
    <row r="78" spans="1:40" ht="15">
      <c r="A78" s="770"/>
      <c r="B78" s="96" t="s">
        <v>19</v>
      </c>
      <c r="C78" s="6"/>
      <c r="D78" s="6"/>
      <c r="E78" s="154" t="s">
        <v>53</v>
      </c>
      <c r="F78" s="154" t="s">
        <v>53</v>
      </c>
      <c r="G78" s="154" t="s">
        <v>53</v>
      </c>
      <c r="H78" s="154" t="s">
        <v>53</v>
      </c>
      <c r="I78" s="122" t="s">
        <v>15</v>
      </c>
      <c r="J78" s="122" t="s">
        <v>15</v>
      </c>
      <c r="K78" s="125" t="s">
        <v>53</v>
      </c>
      <c r="L78" s="125" t="s">
        <v>53</v>
      </c>
      <c r="M78" s="125" t="s">
        <v>53</v>
      </c>
      <c r="N78" s="125" t="s">
        <v>53</v>
      </c>
      <c r="O78" s="139" t="s">
        <v>58</v>
      </c>
      <c r="P78" s="122" t="s">
        <v>15</v>
      </c>
      <c r="Q78" s="122" t="s">
        <v>15</v>
      </c>
      <c r="R78" s="125" t="s">
        <v>52</v>
      </c>
      <c r="S78" s="125" t="s">
        <v>52</v>
      </c>
      <c r="T78" s="125" t="s">
        <v>52</v>
      </c>
      <c r="U78" s="125" t="s">
        <v>52</v>
      </c>
      <c r="V78" s="125" t="s">
        <v>52</v>
      </c>
      <c r="W78" s="122" t="s">
        <v>15</v>
      </c>
      <c r="X78" s="139" t="s">
        <v>58</v>
      </c>
      <c r="Y78" s="134" t="s">
        <v>49</v>
      </c>
      <c r="Z78" s="134" t="s">
        <v>49</v>
      </c>
      <c r="AA78" s="134" t="s">
        <v>49</v>
      </c>
      <c r="AB78" s="134" t="s">
        <v>49</v>
      </c>
      <c r="AC78" s="134" t="s">
        <v>60</v>
      </c>
      <c r="AD78" s="122" t="s">
        <v>15</v>
      </c>
      <c r="AE78" s="122" t="s">
        <v>15</v>
      </c>
      <c r="AF78" s="134" t="s">
        <v>49</v>
      </c>
      <c r="AG78" s="134" t="s">
        <v>49</v>
      </c>
      <c r="AH78" s="134" t="s">
        <v>49</v>
      </c>
      <c r="AI78" s="244" t="s">
        <v>49</v>
      </c>
      <c r="AJ78" s="235"/>
      <c r="AK78" s="220"/>
      <c r="AL78" s="221"/>
      <c r="AM78" s="336"/>
      <c r="AN78" s="94"/>
    </row>
    <row r="79" spans="1:40" ht="15">
      <c r="A79" s="770"/>
      <c r="B79" s="97" t="s">
        <v>21</v>
      </c>
      <c r="C79" s="6"/>
      <c r="D79" s="6"/>
      <c r="E79" s="155" t="s">
        <v>53</v>
      </c>
      <c r="F79" s="155" t="s">
        <v>53</v>
      </c>
      <c r="G79" s="155" t="s">
        <v>53</v>
      </c>
      <c r="H79" s="155" t="s">
        <v>53</v>
      </c>
      <c r="I79" s="122" t="s">
        <v>15</v>
      </c>
      <c r="J79" s="122" t="s">
        <v>15</v>
      </c>
      <c r="K79" s="127" t="s">
        <v>53</v>
      </c>
      <c r="L79" s="127" t="s">
        <v>53</v>
      </c>
      <c r="M79" s="127" t="s">
        <v>53</v>
      </c>
      <c r="N79" s="127" t="s">
        <v>53</v>
      </c>
      <c r="O79" s="139" t="s">
        <v>58</v>
      </c>
      <c r="P79" s="122" t="s">
        <v>15</v>
      </c>
      <c r="Q79" s="122" t="s">
        <v>15</v>
      </c>
      <c r="R79" s="127" t="s">
        <v>52</v>
      </c>
      <c r="S79" s="127" t="s">
        <v>52</v>
      </c>
      <c r="T79" s="127" t="s">
        <v>52</v>
      </c>
      <c r="U79" s="127" t="s">
        <v>52</v>
      </c>
      <c r="V79" s="127" t="s">
        <v>52</v>
      </c>
      <c r="W79" s="122" t="s">
        <v>15</v>
      </c>
      <c r="X79" s="139" t="s">
        <v>58</v>
      </c>
      <c r="Y79" s="134" t="s">
        <v>49</v>
      </c>
      <c r="Z79" s="134" t="s">
        <v>49</v>
      </c>
      <c r="AA79" s="134" t="s">
        <v>49</v>
      </c>
      <c r="AB79" s="134" t="s">
        <v>49</v>
      </c>
      <c r="AC79" s="134" t="s">
        <v>60</v>
      </c>
      <c r="AD79" s="122" t="s">
        <v>15</v>
      </c>
      <c r="AE79" s="122" t="s">
        <v>15</v>
      </c>
      <c r="AF79" s="134" t="s">
        <v>49</v>
      </c>
      <c r="AG79" s="134" t="s">
        <v>49</v>
      </c>
      <c r="AH79" s="134" t="s">
        <v>49</v>
      </c>
      <c r="AI79" s="244" t="s">
        <v>49</v>
      </c>
      <c r="AJ79" s="235"/>
      <c r="AK79" s="220"/>
      <c r="AL79" s="221"/>
      <c r="AM79" s="336"/>
      <c r="AN79" s="94"/>
    </row>
    <row r="80" spans="1:40" ht="15">
      <c r="A80" s="770"/>
      <c r="B80" s="98" t="s">
        <v>22</v>
      </c>
      <c r="C80" s="6"/>
      <c r="D80" s="6"/>
      <c r="E80" s="156" t="s">
        <v>53</v>
      </c>
      <c r="F80" s="156" t="s">
        <v>53</v>
      </c>
      <c r="G80" s="156" t="s">
        <v>53</v>
      </c>
      <c r="H80" s="156" t="s">
        <v>53</v>
      </c>
      <c r="I80" s="122" t="s">
        <v>15</v>
      </c>
      <c r="J80" s="122" t="s">
        <v>15</v>
      </c>
      <c r="K80" s="129" t="s">
        <v>53</v>
      </c>
      <c r="L80" s="129" t="s">
        <v>53</v>
      </c>
      <c r="M80" s="129" t="s">
        <v>53</v>
      </c>
      <c r="N80" s="129" t="s">
        <v>53</v>
      </c>
      <c r="O80" s="139" t="s">
        <v>58</v>
      </c>
      <c r="P80" s="122" t="s">
        <v>15</v>
      </c>
      <c r="Q80" s="122" t="s">
        <v>15</v>
      </c>
      <c r="R80" s="129" t="s">
        <v>52</v>
      </c>
      <c r="S80" s="129" t="s">
        <v>52</v>
      </c>
      <c r="T80" s="129" t="s">
        <v>52</v>
      </c>
      <c r="U80" s="129" t="s">
        <v>52</v>
      </c>
      <c r="V80" s="129" t="s">
        <v>52</v>
      </c>
      <c r="W80" s="122" t="s">
        <v>15</v>
      </c>
      <c r="X80" s="139" t="s">
        <v>58</v>
      </c>
      <c r="Y80" s="134" t="s">
        <v>49</v>
      </c>
      <c r="Z80" s="134" t="s">
        <v>49</v>
      </c>
      <c r="AA80" s="134" t="s">
        <v>49</v>
      </c>
      <c r="AB80" s="134" t="s">
        <v>49</v>
      </c>
      <c r="AC80" s="134" t="s">
        <v>60</v>
      </c>
      <c r="AD80" s="122" t="s">
        <v>15</v>
      </c>
      <c r="AE80" s="122" t="s">
        <v>15</v>
      </c>
      <c r="AF80" s="134" t="s">
        <v>49</v>
      </c>
      <c r="AG80" s="134" t="s">
        <v>49</v>
      </c>
      <c r="AH80" s="134" t="s">
        <v>49</v>
      </c>
      <c r="AI80" s="244" t="s">
        <v>49</v>
      </c>
      <c r="AJ80" s="235"/>
      <c r="AK80" s="220"/>
      <c r="AL80" s="221"/>
      <c r="AM80" s="336"/>
      <c r="AN80" s="94"/>
    </row>
    <row r="81" spans="1:40" ht="15">
      <c r="A81" s="770"/>
      <c r="B81" s="109" t="s">
        <v>20</v>
      </c>
      <c r="C81" s="91"/>
      <c r="D81" s="91"/>
      <c r="E81" s="183" t="s">
        <v>53</v>
      </c>
      <c r="F81" s="183" t="s">
        <v>53</v>
      </c>
      <c r="G81" s="183" t="s">
        <v>53</v>
      </c>
      <c r="H81" s="183" t="s">
        <v>53</v>
      </c>
      <c r="I81" s="122" t="s">
        <v>15</v>
      </c>
      <c r="J81" s="122" t="s">
        <v>15</v>
      </c>
      <c r="K81" s="183" t="s">
        <v>53</v>
      </c>
      <c r="L81" s="183" t="s">
        <v>53</v>
      </c>
      <c r="M81" s="183" t="s">
        <v>53</v>
      </c>
      <c r="N81" s="183" t="s">
        <v>53</v>
      </c>
      <c r="O81" s="139" t="s">
        <v>58</v>
      </c>
      <c r="P81" s="122" t="s">
        <v>15</v>
      </c>
      <c r="Q81" s="122" t="s">
        <v>15</v>
      </c>
      <c r="R81" s="131" t="s">
        <v>52</v>
      </c>
      <c r="S81" s="131" t="s">
        <v>52</v>
      </c>
      <c r="T81" s="131" t="s">
        <v>52</v>
      </c>
      <c r="U81" s="131" t="s">
        <v>52</v>
      </c>
      <c r="V81" s="131" t="s">
        <v>52</v>
      </c>
      <c r="W81" s="122" t="s">
        <v>15</v>
      </c>
      <c r="X81" s="139" t="s">
        <v>58</v>
      </c>
      <c r="Y81" s="134" t="s">
        <v>49</v>
      </c>
      <c r="Z81" s="134" t="s">
        <v>49</v>
      </c>
      <c r="AA81" s="134" t="s">
        <v>49</v>
      </c>
      <c r="AB81" s="134" t="s">
        <v>49</v>
      </c>
      <c r="AC81" s="134" t="s">
        <v>60</v>
      </c>
      <c r="AD81" s="122" t="s">
        <v>15</v>
      </c>
      <c r="AE81" s="122" t="s">
        <v>15</v>
      </c>
      <c r="AF81" s="134" t="s">
        <v>49</v>
      </c>
      <c r="AG81" s="134" t="s">
        <v>49</v>
      </c>
      <c r="AH81" s="134" t="s">
        <v>49</v>
      </c>
      <c r="AI81" s="244" t="s">
        <v>49</v>
      </c>
      <c r="AJ81" s="235"/>
      <c r="AK81" s="220"/>
      <c r="AL81" s="221"/>
      <c r="AM81" s="336"/>
      <c r="AN81" s="94"/>
    </row>
    <row r="82" spans="1:40" ht="15.75" thickBot="1">
      <c r="A82" s="774"/>
      <c r="B82" s="245" t="s">
        <v>36</v>
      </c>
      <c r="C82" s="246"/>
      <c r="D82" s="246"/>
      <c r="E82" s="247" t="s">
        <v>57</v>
      </c>
      <c r="F82" s="247" t="s">
        <v>57</v>
      </c>
      <c r="G82" s="247" t="s">
        <v>57</v>
      </c>
      <c r="H82" s="247" t="s">
        <v>57</v>
      </c>
      <c r="I82" s="248" t="s">
        <v>15</v>
      </c>
      <c r="J82" s="248" t="s">
        <v>15</v>
      </c>
      <c r="K82" s="247" t="s">
        <v>57</v>
      </c>
      <c r="L82" s="247" t="s">
        <v>57</v>
      </c>
      <c r="M82" s="247" t="s">
        <v>57</v>
      </c>
      <c r="N82" s="247" t="s">
        <v>57</v>
      </c>
      <c r="O82" s="247" t="s">
        <v>57</v>
      </c>
      <c r="P82" s="248" t="s">
        <v>15</v>
      </c>
      <c r="Q82" s="248" t="s">
        <v>15</v>
      </c>
      <c r="R82" s="247" t="s">
        <v>57</v>
      </c>
      <c r="S82" s="247" t="s">
        <v>57</v>
      </c>
      <c r="T82" s="247" t="s">
        <v>57</v>
      </c>
      <c r="U82" s="247" t="s">
        <v>57</v>
      </c>
      <c r="V82" s="247" t="s">
        <v>57</v>
      </c>
      <c r="W82" s="248" t="s">
        <v>15</v>
      </c>
      <c r="X82" s="248" t="s">
        <v>15</v>
      </c>
      <c r="Y82" s="249" t="s">
        <v>49</v>
      </c>
      <c r="Z82" s="249" t="s">
        <v>49</v>
      </c>
      <c r="AA82" s="249" t="s">
        <v>49</v>
      </c>
      <c r="AB82" s="249" t="s">
        <v>49</v>
      </c>
      <c r="AC82" s="249" t="s">
        <v>60</v>
      </c>
      <c r="AD82" s="248" t="s">
        <v>15</v>
      </c>
      <c r="AE82" s="248" t="s">
        <v>15</v>
      </c>
      <c r="AF82" s="249" t="s">
        <v>49</v>
      </c>
      <c r="AG82" s="249" t="s">
        <v>49</v>
      </c>
      <c r="AH82" s="249" t="s">
        <v>49</v>
      </c>
      <c r="AI82" s="250" t="s">
        <v>49</v>
      </c>
      <c r="AJ82" s="235"/>
      <c r="AK82" s="220"/>
      <c r="AL82" s="221"/>
      <c r="AM82" s="336"/>
      <c r="AN82" s="94"/>
    </row>
    <row r="83" spans="1:40" ht="15.75" thickBot="1">
      <c r="A83" s="775"/>
      <c r="B83" s="226" t="s">
        <v>71</v>
      </c>
      <c r="C83" s="227"/>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9"/>
      <c r="AJ83" s="224"/>
      <c r="AK83" s="219"/>
      <c r="AL83" s="219"/>
      <c r="AM83" s="337"/>
      <c r="AN83" s="94"/>
    </row>
    <row r="84" spans="1:40" ht="15">
      <c r="A84" s="776"/>
      <c r="B84" s="198"/>
      <c r="C84" s="199" t="s">
        <v>72</v>
      </c>
      <c r="D84" s="200"/>
      <c r="E84" s="200"/>
      <c r="F84" s="200"/>
      <c r="G84" s="200"/>
      <c r="H84" s="200"/>
      <c r="I84" s="201"/>
      <c r="J84" s="200" t="s">
        <v>75</v>
      </c>
      <c r="K84" s="200"/>
      <c r="L84" s="200"/>
      <c r="M84" s="200"/>
      <c r="N84" s="200"/>
      <c r="O84" s="200"/>
      <c r="P84" s="201"/>
      <c r="Q84" s="200" t="s">
        <v>78</v>
      </c>
      <c r="R84" s="200"/>
      <c r="S84" s="200"/>
      <c r="T84" s="200"/>
      <c r="U84" s="200"/>
      <c r="V84" s="200"/>
      <c r="W84" s="201"/>
      <c r="X84" s="200" t="s">
        <v>81</v>
      </c>
      <c r="Y84" s="200"/>
      <c r="Z84" s="200"/>
      <c r="AA84" s="200"/>
      <c r="AB84" s="200"/>
      <c r="AC84" s="200"/>
      <c r="AD84" s="201"/>
      <c r="AE84" s="200" t="s">
        <v>84</v>
      </c>
      <c r="AF84" s="200"/>
      <c r="AG84" s="200"/>
      <c r="AH84" s="200"/>
      <c r="AI84" s="230"/>
      <c r="AJ84" s="225"/>
      <c r="AK84" s="219"/>
      <c r="AL84" s="219"/>
      <c r="AM84" s="337"/>
      <c r="AN84" s="94"/>
    </row>
    <row r="85" spans="1:40" ht="15">
      <c r="A85" s="776"/>
      <c r="B85" s="198"/>
      <c r="C85" s="202" t="s">
        <v>73</v>
      </c>
      <c r="D85" s="203"/>
      <c r="E85" s="203"/>
      <c r="F85" s="203"/>
      <c r="G85" s="203"/>
      <c r="H85" s="203"/>
      <c r="I85" s="204"/>
      <c r="J85" s="203" t="s">
        <v>76</v>
      </c>
      <c r="K85" s="203"/>
      <c r="L85" s="203"/>
      <c r="M85" s="203"/>
      <c r="N85" s="203"/>
      <c r="O85" s="203"/>
      <c r="P85" s="204"/>
      <c r="Q85" s="203" t="s">
        <v>79</v>
      </c>
      <c r="R85" s="203"/>
      <c r="S85" s="203"/>
      <c r="T85" s="203"/>
      <c r="U85" s="203"/>
      <c r="V85" s="203"/>
      <c r="W85" s="204"/>
      <c r="X85" s="203" t="s">
        <v>82</v>
      </c>
      <c r="Y85" s="203"/>
      <c r="Z85" s="203"/>
      <c r="AA85" s="203"/>
      <c r="AB85" s="203"/>
      <c r="AC85" s="203"/>
      <c r="AD85" s="204"/>
      <c r="AE85" s="203" t="s">
        <v>85</v>
      </c>
      <c r="AF85" s="203"/>
      <c r="AG85" s="203"/>
      <c r="AH85" s="203"/>
      <c r="AI85" s="231"/>
      <c r="AJ85" s="225"/>
      <c r="AK85" s="219"/>
      <c r="AL85" s="219"/>
      <c r="AM85" s="337"/>
      <c r="AN85" s="94"/>
    </row>
    <row r="86" spans="1:40" ht="15.75" thickBot="1">
      <c r="A86" s="776"/>
      <c r="B86" s="198"/>
      <c r="C86" s="205" t="s">
        <v>74</v>
      </c>
      <c r="D86" s="206"/>
      <c r="E86" s="206"/>
      <c r="F86" s="206"/>
      <c r="G86" s="206"/>
      <c r="H86" s="206"/>
      <c r="I86" s="207"/>
      <c r="J86" s="206" t="s">
        <v>77</v>
      </c>
      <c r="K86" s="206"/>
      <c r="L86" s="206"/>
      <c r="M86" s="206"/>
      <c r="N86" s="206"/>
      <c r="O86" s="206"/>
      <c r="P86" s="207"/>
      <c r="Q86" s="206" t="s">
        <v>80</v>
      </c>
      <c r="R86" s="206"/>
      <c r="S86" s="206"/>
      <c r="T86" s="206"/>
      <c r="U86" s="206"/>
      <c r="V86" s="206"/>
      <c r="W86" s="207"/>
      <c r="X86" s="206" t="s">
        <v>83</v>
      </c>
      <c r="Y86" s="206"/>
      <c r="Z86" s="206"/>
      <c r="AA86" s="206"/>
      <c r="AB86" s="206"/>
      <c r="AC86" s="206"/>
      <c r="AD86" s="207"/>
      <c r="AE86" s="206" t="s">
        <v>77</v>
      </c>
      <c r="AF86" s="206"/>
      <c r="AG86" s="206"/>
      <c r="AH86" s="206"/>
      <c r="AI86" s="232"/>
      <c r="AJ86" s="225"/>
      <c r="AK86" s="219"/>
      <c r="AL86" s="219"/>
      <c r="AM86" s="337"/>
      <c r="AN86" s="94"/>
    </row>
    <row r="87" spans="1:40" ht="15.75" thickBot="1">
      <c r="A87" s="776"/>
      <c r="B87" s="191"/>
      <c r="C87" s="191"/>
      <c r="D87" s="191"/>
      <c r="E87" s="191"/>
      <c r="F87" s="191"/>
      <c r="G87" s="191"/>
      <c r="H87" s="191"/>
      <c r="I87" s="191"/>
      <c r="J87" s="191"/>
      <c r="K87" s="191"/>
      <c r="L87" s="191"/>
      <c r="M87" s="191"/>
      <c r="N87" s="191"/>
      <c r="O87" s="191"/>
      <c r="P87" s="191"/>
      <c r="Q87" s="191"/>
      <c r="R87" s="191"/>
      <c r="S87" s="191"/>
      <c r="T87" s="191"/>
      <c r="U87" s="233"/>
      <c r="V87" s="233"/>
      <c r="W87" s="233"/>
      <c r="X87" s="233"/>
      <c r="Y87" s="233"/>
      <c r="Z87" s="233"/>
      <c r="AA87" s="233"/>
      <c r="AB87" s="233"/>
      <c r="AC87" s="233"/>
      <c r="AD87" s="233"/>
      <c r="AE87" s="233"/>
      <c r="AF87" s="233"/>
      <c r="AG87" s="233"/>
      <c r="AH87" s="233"/>
      <c r="AI87" s="234"/>
      <c r="AJ87" s="345"/>
      <c r="AK87" s="346"/>
      <c r="AL87" s="346"/>
      <c r="AM87" s="347"/>
      <c r="AN87" s="94"/>
    </row>
    <row r="88" spans="1:33" ht="15">
      <c r="A88" s="771" t="s">
        <v>0</v>
      </c>
      <c r="B88" s="365"/>
      <c r="C88" s="364" t="s">
        <v>50</v>
      </c>
      <c r="D88" s="364" t="s">
        <v>52</v>
      </c>
      <c r="E88" s="364" t="s">
        <v>53</v>
      </c>
      <c r="F88" s="364" t="s">
        <v>70</v>
      </c>
      <c r="G88" s="364" t="s">
        <v>51</v>
      </c>
      <c r="H88" s="364" t="s">
        <v>55</v>
      </c>
      <c r="I88" s="364" t="s">
        <v>56</v>
      </c>
      <c r="J88" s="364" t="s">
        <v>57</v>
      </c>
      <c r="K88" s="364" t="s">
        <v>59</v>
      </c>
      <c r="L88" s="364" t="s">
        <v>58</v>
      </c>
      <c r="M88" s="364" t="s">
        <v>60</v>
      </c>
      <c r="N88" s="364" t="s">
        <v>49</v>
      </c>
      <c r="O88" s="364" t="s">
        <v>54</v>
      </c>
      <c r="P88" s="364" t="s">
        <v>15</v>
      </c>
      <c r="Q88" s="794" t="s">
        <v>86</v>
      </c>
      <c r="R88" s="794"/>
      <c r="S88" s="794" t="s">
        <v>87</v>
      </c>
      <c r="T88" s="797"/>
      <c r="U88"/>
      <c r="V88"/>
      <c r="W88"/>
      <c r="X88"/>
      <c r="Y88"/>
      <c r="Z88"/>
      <c r="AA88"/>
      <c r="AB88"/>
      <c r="AC88"/>
      <c r="AD88"/>
      <c r="AE88"/>
      <c r="AF88"/>
      <c r="AG88"/>
    </row>
    <row r="89" spans="1:23" ht="15">
      <c r="A89" s="772"/>
      <c r="B89" s="101" t="s">
        <v>19</v>
      </c>
      <c r="C89" s="350">
        <f>+COUNTIF(C3:AM3,"BD")</f>
        <v>5</v>
      </c>
      <c r="D89" s="350">
        <f>+COUNTIF(C3:AM3,"BH")</f>
        <v>0</v>
      </c>
      <c r="E89" s="350">
        <f>+COUNTIF(C3:AM3,"IN")</f>
        <v>0</v>
      </c>
      <c r="F89" s="350">
        <f>+COUNTIF(C3:AM3,"MD")</f>
        <v>0</v>
      </c>
      <c r="G89" s="350">
        <f>+COUNTIF(C3:AM3,"NP")</f>
        <v>14</v>
      </c>
      <c r="H89" s="350">
        <f>+COUNTIF(C3:AM3,"PK")</f>
        <v>0</v>
      </c>
      <c r="I89" s="350">
        <f>+COUNTIF(C3:AM3,"SL")</f>
        <v>0</v>
      </c>
      <c r="J89" s="350">
        <f>+COUNTIF(C3:AM3,"PO")</f>
        <v>0</v>
      </c>
      <c r="K89" s="350">
        <f>+COUNTIF(C3:AM3,"MT")</f>
        <v>0</v>
      </c>
      <c r="L89" s="350">
        <f>+COUNTIF(C3:AM3,"T")</f>
        <v>2</v>
      </c>
      <c r="M89" s="350">
        <f>+COUNTIF(C3:AM3,"UN")</f>
        <v>0</v>
      </c>
      <c r="N89" s="350">
        <f>+COUNTIF(C3:AM3,"AL")</f>
        <v>6</v>
      </c>
      <c r="O89" s="350">
        <f>+COUNTIF(C3:AM3,"ML")</f>
        <v>0</v>
      </c>
      <c r="P89" s="350">
        <f>+COUNTIF(C3:AM3,"WE")</f>
        <v>4</v>
      </c>
      <c r="Q89" s="754">
        <f>+SUM(C89,D89,E89,F89,G89,H89,I89,J89,K89,L89)</f>
        <v>21</v>
      </c>
      <c r="R89" s="754"/>
      <c r="S89" s="754">
        <f>+SUM(M89,N89,O89,P89,Q89)</f>
        <v>31</v>
      </c>
      <c r="T89" s="795"/>
      <c r="U89"/>
      <c r="V89"/>
      <c r="W89"/>
    </row>
    <row r="90" spans="1:33" ht="15">
      <c r="A90" s="772"/>
      <c r="B90" s="102" t="s">
        <v>21</v>
      </c>
      <c r="C90" s="350">
        <f>+COUNTIF(C4:AM4,"BD")</f>
        <v>0</v>
      </c>
      <c r="D90" s="350">
        <f>+COUNTIF(C4:AM4,"BH")</f>
        <v>0</v>
      </c>
      <c r="E90" s="350">
        <f>+COUNTIF(C4:AM4,"IN")</f>
        <v>0</v>
      </c>
      <c r="F90" s="350">
        <f>+COUNTIF(C4:AM4,"MD")</f>
        <v>0</v>
      </c>
      <c r="G90" s="350">
        <f>+COUNTIF(C4:AM4,"NP")</f>
        <v>0</v>
      </c>
      <c r="H90" s="350">
        <f>+COUNTIF(C4:AM4,"PK")</f>
        <v>0</v>
      </c>
      <c r="I90" s="350">
        <f>+COUNTIF(C4:AM4,"SL")</f>
        <v>0</v>
      </c>
      <c r="J90" s="350">
        <f>+COUNTIF(C4:AM4,"PO")</f>
        <v>0</v>
      </c>
      <c r="K90" s="350">
        <f>+COUNTIF(C4:AM4,"MT")</f>
        <v>0</v>
      </c>
      <c r="L90" s="350">
        <f>+COUNTIF(C4:AM4,"T")</f>
        <v>0</v>
      </c>
      <c r="M90" s="350">
        <f>+COUNTIF(C4:AM4,"UN")</f>
        <v>0</v>
      </c>
      <c r="N90" s="350">
        <f>+COUNTIF(C4:AM4,"AL")</f>
        <v>0</v>
      </c>
      <c r="O90" s="350">
        <f>+COUNTIF(C4:AM4,"ML")</f>
        <v>0</v>
      </c>
      <c r="P90" s="350">
        <f>+COUNTIF(C4:AM4,"WE")</f>
        <v>0</v>
      </c>
      <c r="Q90" s="754">
        <f>+SUM(C90,D90,E90,F90,G90,H90,I90,J90,K90,L90)</f>
        <v>0</v>
      </c>
      <c r="R90" s="754"/>
      <c r="S90" s="754">
        <f>+SUM(M90,N90,O90,P90,Q90)</f>
        <v>0</v>
      </c>
      <c r="T90" s="795"/>
      <c r="U90"/>
      <c r="V90"/>
      <c r="W90"/>
      <c r="X90"/>
      <c r="Y90"/>
      <c r="Z90"/>
      <c r="AA90"/>
      <c r="AB90"/>
      <c r="AC90"/>
      <c r="AD90"/>
      <c r="AE90"/>
      <c r="AF90"/>
      <c r="AG90"/>
    </row>
    <row r="91" spans="1:23" ht="15">
      <c r="A91" s="772"/>
      <c r="B91" s="103" t="s">
        <v>22</v>
      </c>
      <c r="C91" s="350">
        <f>+COUNTIF(C5:AM5,"BD")</f>
        <v>5</v>
      </c>
      <c r="D91" s="350">
        <f>+COUNTIF(C5:AM5,"BH")</f>
        <v>0</v>
      </c>
      <c r="E91" s="350">
        <f>+COUNTIF(C5:AM5,"IN")</f>
        <v>0</v>
      </c>
      <c r="F91" s="350">
        <f>+COUNTIF(C5:AM5,"MD")</f>
        <v>0</v>
      </c>
      <c r="G91" s="350">
        <f>+COUNTIF(C5:AM5,"NP")</f>
        <v>18</v>
      </c>
      <c r="H91" s="350">
        <f>+COUNTIF(C5:AM5,"PK")</f>
        <v>0</v>
      </c>
      <c r="I91" s="350">
        <f>+COUNTIF(C5:AM5,"SL")</f>
        <v>0</v>
      </c>
      <c r="J91" s="350">
        <f>+COUNTIF(C5:AM5,"PO")</f>
        <v>0</v>
      </c>
      <c r="K91" s="350">
        <f>+COUNTIF(C5:AM5,"MT")</f>
        <v>0</v>
      </c>
      <c r="L91" s="350">
        <f>+COUNTIF(C5:AM5,"T")</f>
        <v>1</v>
      </c>
      <c r="M91" s="350">
        <f>+COUNTIF(C5:AM5,"UN")</f>
        <v>0</v>
      </c>
      <c r="N91" s="350">
        <f>+COUNTIF(C5:AM5,"AL")</f>
        <v>3</v>
      </c>
      <c r="O91" s="350">
        <f>+COUNTIF(C5:AM5,"ML")</f>
        <v>0</v>
      </c>
      <c r="P91" s="350">
        <f>+COUNTIF(C5:AM5,"WE")</f>
        <v>4</v>
      </c>
      <c r="Q91" s="754">
        <f>+SUM(C91,D91,E91,F91,G91,H91,I91,J91,K91,L91)</f>
        <v>24</v>
      </c>
      <c r="R91" s="754"/>
      <c r="S91" s="754">
        <f>+SUM(M91,N91,O91,P91,Q91)</f>
        <v>31</v>
      </c>
      <c r="T91" s="795"/>
      <c r="U91"/>
      <c r="V91"/>
      <c r="W91"/>
    </row>
    <row r="92" spans="1:33" ht="15">
      <c r="A92" s="772"/>
      <c r="B92" s="104" t="s">
        <v>20</v>
      </c>
      <c r="C92" s="350">
        <f>+COUNTIF(C6:AM6,"BD")</f>
        <v>10</v>
      </c>
      <c r="D92" s="350">
        <f>+COUNTIF(C6:AM6,"BH")</f>
        <v>0</v>
      </c>
      <c r="E92" s="350">
        <f>+COUNTIF(C6:AM6,"IN")</f>
        <v>0</v>
      </c>
      <c r="F92" s="350">
        <f>+COUNTIF(C6:AM6,"MD")</f>
        <v>0</v>
      </c>
      <c r="G92" s="350">
        <f>+COUNTIF(C6:AM6,"NP")</f>
        <v>12</v>
      </c>
      <c r="H92" s="350">
        <f>+COUNTIF(C6:AM6,"PK")</f>
        <v>0</v>
      </c>
      <c r="I92" s="350">
        <f>+COUNTIF(C6:AM6,"SL")</f>
        <v>0</v>
      </c>
      <c r="J92" s="350">
        <f>+COUNTIF(C6:AM6,"PO")</f>
        <v>0</v>
      </c>
      <c r="K92" s="350">
        <f>+COUNTIF(C6:AM6,"MT")</f>
        <v>0</v>
      </c>
      <c r="L92" s="350">
        <f>+COUNTIF(C6:AM6,"T")</f>
        <v>2</v>
      </c>
      <c r="M92" s="350">
        <f>+COUNTIF(C6:AM6,"UN")</f>
        <v>0</v>
      </c>
      <c r="N92" s="350">
        <f>+COUNTIF(C6:AM6,"AL")</f>
        <v>2</v>
      </c>
      <c r="O92" s="350">
        <f>+COUNTIF(C6:AM6,"ML")</f>
        <v>0</v>
      </c>
      <c r="P92" s="350">
        <f>+COUNTIF(C6:AM6,"WE")</f>
        <v>5</v>
      </c>
      <c r="Q92" s="754">
        <f>+SUM(C92,D92,E92,F92,G92,H92,I92,J92,K92,L92)</f>
        <v>24</v>
      </c>
      <c r="R92" s="754"/>
      <c r="S92" s="754">
        <f>+SUM(M92,N92,O92,P92,Q92)</f>
        <v>31</v>
      </c>
      <c r="T92" s="795"/>
      <c r="U92"/>
      <c r="V92"/>
      <c r="W92"/>
      <c r="X92"/>
      <c r="Y92"/>
      <c r="Z92"/>
      <c r="AA92"/>
      <c r="AB92"/>
      <c r="AC92"/>
      <c r="AD92"/>
      <c r="AE92"/>
      <c r="AF92"/>
      <c r="AG92"/>
    </row>
    <row r="93" spans="1:33" ht="15.75" thickBot="1">
      <c r="A93" s="773"/>
      <c r="B93" s="352" t="s">
        <v>36</v>
      </c>
      <c r="C93" s="353">
        <f>+COUNTIF(C7:AM7,"BD")</f>
        <v>2</v>
      </c>
      <c r="D93" s="353">
        <f>+COUNTIF(C7:AM7,"BH")</f>
        <v>0</v>
      </c>
      <c r="E93" s="353">
        <f>+COUNTIF(C7:AM7,"IN")</f>
        <v>2</v>
      </c>
      <c r="F93" s="353">
        <f>+COUNTIF(C7:AM7,"MD")</f>
        <v>0</v>
      </c>
      <c r="G93" s="353">
        <f>+COUNTIF(C7:AM7,"NP")</f>
        <v>3</v>
      </c>
      <c r="H93" s="353">
        <f>+COUNTIF(C7:AM7,"PK")</f>
        <v>2</v>
      </c>
      <c r="I93" s="353">
        <f>+COUNTIF(C7:AM7,"SL")</f>
        <v>0</v>
      </c>
      <c r="J93" s="353">
        <f>+COUNTIF(C7:AM7,"PO")</f>
        <v>10</v>
      </c>
      <c r="K93" s="353">
        <f>+COUNTIF(C7:AM7,"MT")</f>
        <v>0</v>
      </c>
      <c r="L93" s="353">
        <f>+COUNTIF(C7:AM7,"T")</f>
        <v>5</v>
      </c>
      <c r="M93" s="353">
        <f>+COUNTIF(C7:AM7,"UN")</f>
        <v>0</v>
      </c>
      <c r="N93" s="353">
        <f>+COUNTIF(C7:AM7,"AL")</f>
        <v>2</v>
      </c>
      <c r="O93" s="353">
        <f>+COUNTIF(C7:AM7,"ML")</f>
        <v>0</v>
      </c>
      <c r="P93" s="353">
        <f>+COUNTIF(C7:AM7,"WE")</f>
        <v>5</v>
      </c>
      <c r="Q93" s="790">
        <f>+SUM(C93,D93,E93,F93,G93,H93,I93,J93,K93,L93)</f>
        <v>24</v>
      </c>
      <c r="R93" s="790"/>
      <c r="S93" s="790">
        <f>+SUM(M93,N93,O93,P93,Q93)</f>
        <v>31</v>
      </c>
      <c r="T93" s="798"/>
      <c r="U93"/>
      <c r="V93"/>
      <c r="W93"/>
      <c r="X93"/>
      <c r="Y93"/>
      <c r="Z93"/>
      <c r="AA93"/>
      <c r="AB93"/>
      <c r="AC93"/>
      <c r="AD93"/>
      <c r="AE93"/>
      <c r="AF93"/>
      <c r="AG93"/>
    </row>
    <row r="94" spans="1:33" ht="15">
      <c r="A94" s="771" t="s">
        <v>1</v>
      </c>
      <c r="B94" s="354" t="s">
        <v>19</v>
      </c>
      <c r="C94" s="351">
        <f>+COUNTIF(C9:AM9,"BD")</f>
        <v>11</v>
      </c>
      <c r="D94" s="351">
        <f>+COUNTIF(C9:AM9,"BH")</f>
        <v>0</v>
      </c>
      <c r="E94" s="351">
        <f>+COUNTIF(C9:AM9,"IN")</f>
        <v>0</v>
      </c>
      <c r="F94" s="351">
        <f>+COUNTIF(C9:AM9,"MD")</f>
        <v>0</v>
      </c>
      <c r="G94" s="351">
        <f>+COUNTIF(C9:AM9,"NP")</f>
        <v>0</v>
      </c>
      <c r="H94" s="351">
        <f>+COUNTIF(C9:AM9,"PK")</f>
        <v>0</v>
      </c>
      <c r="I94" s="351">
        <f>+COUNTIF(C9:AM9,"SL")</f>
        <v>0</v>
      </c>
      <c r="J94" s="351">
        <f>+COUNTIF(C9:AM9,"PO")</f>
        <v>4</v>
      </c>
      <c r="K94" s="351">
        <f>+COUNTIF(C9:AM9,"MT")</f>
        <v>4</v>
      </c>
      <c r="L94" s="351">
        <f>+COUNTIF(C9:AM9,"T")</f>
        <v>1</v>
      </c>
      <c r="M94" s="351">
        <f>+COUNTIF(C9:AM9,"UN")</f>
        <v>0</v>
      </c>
      <c r="N94" s="351">
        <f>+COUNTIF(C9:AM9,"AL")</f>
        <v>3</v>
      </c>
      <c r="O94" s="351">
        <f>+COUNTIF(C9:AM9,"ML")</f>
        <v>0</v>
      </c>
      <c r="P94" s="351">
        <f>+COUNTIF(C9:AM9,"WE")</f>
        <v>5</v>
      </c>
      <c r="Q94" s="753">
        <f aca="true" t="shared" si="0" ref="Q94:Q125">+SUM(C94:L94)</f>
        <v>20</v>
      </c>
      <c r="R94" s="753"/>
      <c r="S94" s="753">
        <f aca="true" t="shared" si="1" ref="S94:S125">+SUM(M94:R94)</f>
        <v>28</v>
      </c>
      <c r="T94" s="799"/>
      <c r="U94"/>
      <c r="V94"/>
      <c r="W94"/>
      <c r="X94"/>
      <c r="Y94"/>
      <c r="Z94"/>
      <c r="AA94"/>
      <c r="AB94"/>
      <c r="AC94"/>
      <c r="AD94"/>
      <c r="AE94"/>
      <c r="AF94"/>
      <c r="AG94"/>
    </row>
    <row r="95" spans="1:33" ht="15.75" customHeight="1">
      <c r="A95" s="772"/>
      <c r="B95" s="102" t="s">
        <v>21</v>
      </c>
      <c r="C95" s="350">
        <f>+COUNTIF(C10:AM10,"BD")</f>
        <v>0</v>
      </c>
      <c r="D95" s="350">
        <f>+COUNTIF(C10:AM10,"BH")</f>
        <v>0</v>
      </c>
      <c r="E95" s="350">
        <f>+COUNTIF(C10:AM10,"IN")</f>
        <v>0</v>
      </c>
      <c r="F95" s="350">
        <f>+COUNTIF(C10:AM10,"MD")</f>
        <v>0</v>
      </c>
      <c r="G95" s="350">
        <f>+COUNTIF(C10:AM10,"NP")</f>
        <v>0</v>
      </c>
      <c r="H95" s="350">
        <f>+COUNTIF(C10:AM10,"PK")</f>
        <v>0</v>
      </c>
      <c r="I95" s="350">
        <f>+COUNTIF(C10:AM10,"SL")</f>
        <v>0</v>
      </c>
      <c r="J95" s="350">
        <f>+COUNTIF(C10:AM10,"PO")</f>
        <v>0</v>
      </c>
      <c r="K95" s="350">
        <f>+COUNTIF(C10:AM10,"MT")</f>
        <v>0</v>
      </c>
      <c r="L95" s="350">
        <f>+COUNTIF(C10:AM10,"T")</f>
        <v>0</v>
      </c>
      <c r="M95" s="350">
        <f>+COUNTIF(C10:AM10,"UN")</f>
        <v>0</v>
      </c>
      <c r="N95" s="350">
        <f>+COUNTIF(C10:AM10,"AL")</f>
        <v>0</v>
      </c>
      <c r="O95" s="350">
        <f>+COUNTIF(C10:AM10,"ML")</f>
        <v>0</v>
      </c>
      <c r="P95" s="350">
        <f>+COUNTIF(C10:AM10,"WE")</f>
        <v>0</v>
      </c>
      <c r="Q95" s="754">
        <f t="shared" si="0"/>
        <v>0</v>
      </c>
      <c r="R95" s="754"/>
      <c r="S95" s="754">
        <f t="shared" si="1"/>
        <v>0</v>
      </c>
      <c r="T95" s="795"/>
      <c r="U95"/>
      <c r="V95"/>
      <c r="W95"/>
      <c r="X95"/>
      <c r="Y95"/>
      <c r="Z95"/>
      <c r="AA95"/>
      <c r="AB95"/>
      <c r="AC95"/>
      <c r="AD95"/>
      <c r="AE95"/>
      <c r="AF95"/>
      <c r="AG95"/>
    </row>
    <row r="96" spans="1:33" ht="15">
      <c r="A96" s="772"/>
      <c r="B96" s="103" t="s">
        <v>22</v>
      </c>
      <c r="C96" s="350">
        <f>+COUNTIF(C11:AM11,"BD")</f>
        <v>11</v>
      </c>
      <c r="D96" s="350">
        <f>+COUNTIF(C11:AM11,"BH")</f>
        <v>0</v>
      </c>
      <c r="E96" s="350">
        <f>+COUNTIF(C11:AM11,"IN")</f>
        <v>0</v>
      </c>
      <c r="F96" s="350">
        <f>+COUNTIF(C11:AM11,"MD")</f>
        <v>0</v>
      </c>
      <c r="G96" s="350">
        <f>+COUNTIF(C11:AM11,"NP")</f>
        <v>0</v>
      </c>
      <c r="H96" s="350">
        <f>+COUNTIF(C11:AM11,"PK")</f>
        <v>0</v>
      </c>
      <c r="I96" s="350">
        <f>+COUNTIF(C11:AM11,"SL")</f>
        <v>0</v>
      </c>
      <c r="J96" s="350">
        <f>+COUNTIF(C11:AM11,"PO")</f>
        <v>6</v>
      </c>
      <c r="K96" s="350">
        <f>+COUNTIF(C11:AM11,"MT")</f>
        <v>4</v>
      </c>
      <c r="L96" s="350">
        <f>+COUNTIF(C11:AM11,"T")</f>
        <v>1</v>
      </c>
      <c r="M96" s="350">
        <f>+COUNTIF(C11:AM11,"UN")</f>
        <v>0</v>
      </c>
      <c r="N96" s="350">
        <f>+COUNTIF(C11:AM11,"AL")</f>
        <v>0</v>
      </c>
      <c r="O96" s="350">
        <f>+COUNTIF(C11:AM11,"ML")</f>
        <v>0</v>
      </c>
      <c r="P96" s="350">
        <f>+COUNTIF(C11:AM11,"WE")</f>
        <v>6</v>
      </c>
      <c r="Q96" s="754">
        <f t="shared" si="0"/>
        <v>22</v>
      </c>
      <c r="R96" s="754"/>
      <c r="S96" s="754">
        <f t="shared" si="1"/>
        <v>28</v>
      </c>
      <c r="T96" s="795"/>
      <c r="U96"/>
      <c r="V96"/>
      <c r="W96"/>
      <c r="X96"/>
      <c r="Y96"/>
      <c r="Z96"/>
      <c r="AA96"/>
      <c r="AB96"/>
      <c r="AC96"/>
      <c r="AD96"/>
      <c r="AE96"/>
      <c r="AF96"/>
      <c r="AG96"/>
    </row>
    <row r="97" spans="1:33" ht="15">
      <c r="A97" s="772"/>
      <c r="B97" s="104" t="s">
        <v>20</v>
      </c>
      <c r="C97" s="350">
        <f>+COUNTIF(C12:AM12,"BD")</f>
        <v>10</v>
      </c>
      <c r="D97" s="350">
        <f>+COUNTIF(C12:AM12,"BH")</f>
        <v>0</v>
      </c>
      <c r="E97" s="350">
        <f>+COUNTIF(C12:AM12,"IN")</f>
        <v>0</v>
      </c>
      <c r="F97" s="350">
        <f>+COUNTIF(C12:AM12,"MD")</f>
        <v>0</v>
      </c>
      <c r="G97" s="350">
        <f>+COUNTIF(C12:AM12,"NP")</f>
        <v>0</v>
      </c>
      <c r="H97" s="350">
        <f>+COUNTIF(C12:AM12,"PK")</f>
        <v>0</v>
      </c>
      <c r="I97" s="350">
        <f>+COUNTIF(C12:AM12,"SL")</f>
        <v>0</v>
      </c>
      <c r="J97" s="350">
        <f>+COUNTIF(C12:AM12,"PO")</f>
        <v>5</v>
      </c>
      <c r="K97" s="350">
        <f>+COUNTIF(C12:AM12,"MT")</f>
        <v>4</v>
      </c>
      <c r="L97" s="350">
        <f>+COUNTIF(C12:AM12,"T")</f>
        <v>2</v>
      </c>
      <c r="M97" s="350">
        <f>+COUNTIF(C12:AM12,"UN")</f>
        <v>0</v>
      </c>
      <c r="N97" s="350">
        <f>+COUNTIF(C12:AM12,"AL")</f>
        <v>0</v>
      </c>
      <c r="O97" s="350">
        <f>+COUNTIF(C12:AM12,"ML")</f>
        <v>0</v>
      </c>
      <c r="P97" s="350">
        <f>+COUNTIF(C12:AM12,"WE")</f>
        <v>7</v>
      </c>
      <c r="Q97" s="754">
        <f t="shared" si="0"/>
        <v>21</v>
      </c>
      <c r="R97" s="754"/>
      <c r="S97" s="754">
        <f t="shared" si="1"/>
        <v>28</v>
      </c>
      <c r="T97" s="795"/>
      <c r="U97"/>
      <c r="V97"/>
      <c r="W97"/>
      <c r="X97"/>
      <c r="Y97"/>
      <c r="Z97"/>
      <c r="AA97"/>
      <c r="AB97"/>
      <c r="AC97"/>
      <c r="AD97"/>
      <c r="AE97"/>
      <c r="AF97"/>
      <c r="AG97"/>
    </row>
    <row r="98" spans="1:33" ht="15.75" thickBot="1">
      <c r="A98" s="772"/>
      <c r="B98" s="355" t="s">
        <v>36</v>
      </c>
      <c r="C98" s="356">
        <f>+COUNTIF(C13:AM13,"BD")</f>
        <v>0</v>
      </c>
      <c r="D98" s="356">
        <f>+COUNTIF(C13:AM13,"BH")</f>
        <v>0</v>
      </c>
      <c r="E98" s="356">
        <f>+COUNTIF(C13:AM13,"IN")</f>
        <v>0</v>
      </c>
      <c r="F98" s="356">
        <f>+COUNTIF(C13:AM13,"MD")</f>
        <v>0</v>
      </c>
      <c r="G98" s="356">
        <f>+COUNTIF(C13:AM13,"NP")</f>
        <v>0</v>
      </c>
      <c r="H98" s="356">
        <f>+COUNTIF(C13:AM13,"PK")</f>
        <v>0</v>
      </c>
      <c r="I98" s="356">
        <f>+COUNTIF(C13:AM13,"SL")</f>
        <v>0</v>
      </c>
      <c r="J98" s="356">
        <f>+COUNTIF(C13:AM13,"PO")</f>
        <v>14</v>
      </c>
      <c r="K98" s="356">
        <f>+COUNTIF(C13:AM13,"MT")</f>
        <v>4</v>
      </c>
      <c r="L98" s="356">
        <f>+COUNTIF(C13:AM13,"T")</f>
        <v>1</v>
      </c>
      <c r="M98" s="356">
        <f>+COUNTIF(C13:AM13,"UN")</f>
        <v>1</v>
      </c>
      <c r="N98" s="356">
        <f>+COUNTIF(C13:AM13,"AL")</f>
        <v>0</v>
      </c>
      <c r="O98" s="356">
        <f>+COUNTIF(C13:AM13,"ML")</f>
        <v>0</v>
      </c>
      <c r="P98" s="356">
        <f>+COUNTIF(C13:AM13,"WE")</f>
        <v>8</v>
      </c>
      <c r="Q98" s="755">
        <f t="shared" si="0"/>
        <v>19</v>
      </c>
      <c r="R98" s="755"/>
      <c r="S98" s="755">
        <f t="shared" si="1"/>
        <v>28</v>
      </c>
      <c r="T98" s="796"/>
      <c r="U98"/>
      <c r="V98"/>
      <c r="W98"/>
      <c r="X98"/>
      <c r="Y98"/>
      <c r="Z98"/>
      <c r="AA98"/>
      <c r="AB98"/>
      <c r="AC98"/>
      <c r="AD98"/>
      <c r="AE98"/>
      <c r="AF98"/>
      <c r="AG98"/>
    </row>
    <row r="99" spans="1:33" ht="15">
      <c r="A99" s="783" t="s">
        <v>2</v>
      </c>
      <c r="B99" s="357" t="s">
        <v>19</v>
      </c>
      <c r="C99" s="358">
        <f>+COUNTIF(C15:AM15,"BD")</f>
        <v>8</v>
      </c>
      <c r="D99" s="358">
        <f>+COUNTIF(C15:AM15,"BH")</f>
        <v>0</v>
      </c>
      <c r="E99" s="358">
        <f>+COUNTIF(C15:AM15,"IN")</f>
        <v>0</v>
      </c>
      <c r="F99" s="358">
        <f>+COUNTIF(C15:AM15,"MD")</f>
        <v>0</v>
      </c>
      <c r="G99" s="358">
        <f>+COUNTIF(C15:AM15,"NP")</f>
        <v>7</v>
      </c>
      <c r="H99" s="358">
        <f>+COUNTIF(C15:AM15,"PK")</f>
        <v>0</v>
      </c>
      <c r="I99" s="358">
        <f>+COUNTIF(C15:AM15,"SL")</f>
        <v>0</v>
      </c>
      <c r="J99" s="358">
        <f>+COUNTIF(C15:AM15,"PO")</f>
        <v>0</v>
      </c>
      <c r="K99" s="358">
        <f>+COUNTIF(C15:AM15,"MT")</f>
        <v>0</v>
      </c>
      <c r="L99" s="358">
        <f>+COUNTIF(C15:AM15,"T")</f>
        <v>2</v>
      </c>
      <c r="M99" s="358">
        <f>+COUNTIF(C15:AM15,"UN")</f>
        <v>0</v>
      </c>
      <c r="N99" s="358">
        <f>+COUNTIF(C15:AM15,"AL")</f>
        <v>7</v>
      </c>
      <c r="O99" s="358">
        <f>+COUNTIF(C15:AM15,"ML")</f>
        <v>0</v>
      </c>
      <c r="P99" s="358">
        <f>+COUNTIF(C15:AM15,"WE")</f>
        <v>7</v>
      </c>
      <c r="Q99" s="756">
        <f t="shared" si="0"/>
        <v>17</v>
      </c>
      <c r="R99" s="756"/>
      <c r="S99" s="756">
        <f t="shared" si="1"/>
        <v>31</v>
      </c>
      <c r="T99" s="802"/>
      <c r="U99"/>
      <c r="V99"/>
      <c r="W99"/>
      <c r="X99"/>
      <c r="Y99"/>
      <c r="Z99"/>
      <c r="AA99"/>
      <c r="AB99"/>
      <c r="AC99"/>
      <c r="AD99"/>
      <c r="AE99"/>
      <c r="AF99"/>
      <c r="AG99"/>
    </row>
    <row r="100" spans="1:33" ht="15">
      <c r="A100" s="784"/>
      <c r="B100" s="67" t="s">
        <v>21</v>
      </c>
      <c r="C100" s="114">
        <f>+COUNTIF(C16:AM16,"BD")</f>
        <v>8</v>
      </c>
      <c r="D100" s="114">
        <f>+COUNTIF(C16:AM16,"BH")</f>
        <v>0</v>
      </c>
      <c r="E100" s="114">
        <f>+COUNTIF(C16:AM16,"IN")</f>
        <v>0</v>
      </c>
      <c r="F100" s="114">
        <f>+COUNTIF(C16:AM16,"MD")</f>
        <v>0</v>
      </c>
      <c r="G100" s="114">
        <f>+COUNTIF(C16:AM16,"NP")</f>
        <v>10</v>
      </c>
      <c r="H100" s="114">
        <f>+COUNTIF(C16:AM16,"PK")</f>
        <v>0</v>
      </c>
      <c r="I100" s="114">
        <f>+COUNTIF(C16:AM16,"SL")</f>
        <v>0</v>
      </c>
      <c r="J100" s="114">
        <f>+COUNTIF(C16:AM16,"PO")</f>
        <v>0</v>
      </c>
      <c r="K100" s="114">
        <f>+COUNTIF(C16:AM16,"MT")</f>
        <v>0</v>
      </c>
      <c r="L100" s="114">
        <f>+COUNTIF(C16:AM16,"T")</f>
        <v>1</v>
      </c>
      <c r="M100" s="114">
        <f>+COUNTIF(C16:AM16,"UN")</f>
        <v>0</v>
      </c>
      <c r="N100" s="114">
        <f>+COUNTIF(C16:AM16,"AL")</f>
        <v>0</v>
      </c>
      <c r="O100" s="114">
        <f>+COUNTIF(C16:AM16,"ML")</f>
        <v>0</v>
      </c>
      <c r="P100" s="114">
        <f>+COUNTIF(C16:AM16,"WE")</f>
        <v>7</v>
      </c>
      <c r="Q100" s="742">
        <f t="shared" si="0"/>
        <v>19</v>
      </c>
      <c r="R100" s="742"/>
      <c r="S100" s="742">
        <f t="shared" si="1"/>
        <v>26</v>
      </c>
      <c r="T100" s="743"/>
      <c r="U100"/>
      <c r="V100"/>
      <c r="W100"/>
      <c r="X100"/>
      <c r="Y100"/>
      <c r="Z100"/>
      <c r="AA100"/>
      <c r="AB100"/>
      <c r="AC100"/>
      <c r="AD100"/>
      <c r="AE100"/>
      <c r="AF100"/>
      <c r="AG100"/>
    </row>
    <row r="101" spans="1:33" ht="15">
      <c r="A101" s="784"/>
      <c r="B101" s="69" t="s">
        <v>22</v>
      </c>
      <c r="C101" s="114">
        <f>+COUNTIF(C17:AM17,"BD")</f>
        <v>8</v>
      </c>
      <c r="D101" s="114">
        <f>+COUNTIF(C17:AM17,"BH")</f>
        <v>0</v>
      </c>
      <c r="E101" s="114">
        <f>+COUNTIF(C17:AM17,"IN")</f>
        <v>0</v>
      </c>
      <c r="F101" s="114">
        <f>+COUNTIF(C17:AM17,"MD")</f>
        <v>0</v>
      </c>
      <c r="G101" s="114">
        <f>+COUNTIF(C17:AM17,"NP")</f>
        <v>10</v>
      </c>
      <c r="H101" s="114">
        <f>+COUNTIF(C17:AM17,"PK")</f>
        <v>0</v>
      </c>
      <c r="I101" s="114">
        <f>+COUNTIF(C17:AM17,"SL")</f>
        <v>0</v>
      </c>
      <c r="J101" s="114">
        <f>+COUNTIF(C17:AM17,"PO")</f>
        <v>4</v>
      </c>
      <c r="K101" s="114">
        <f>+COUNTIF(C17:AM17,"MT")</f>
        <v>0</v>
      </c>
      <c r="L101" s="114">
        <f>+COUNTIF(C17:AM17,"T")</f>
        <v>2</v>
      </c>
      <c r="M101" s="114">
        <f>+COUNTIF(C17:AM17,"UN")</f>
        <v>0</v>
      </c>
      <c r="N101" s="114">
        <f>+COUNTIF(C17:AM17,"AL")</f>
        <v>0</v>
      </c>
      <c r="O101" s="114">
        <f>+COUNTIF(C17:AM17,"ML")</f>
        <v>0</v>
      </c>
      <c r="P101" s="114">
        <f>+COUNTIF(C17:AM17,"WE")</f>
        <v>7</v>
      </c>
      <c r="Q101" s="742">
        <f t="shared" si="0"/>
        <v>24</v>
      </c>
      <c r="R101" s="742"/>
      <c r="S101" s="742">
        <f t="shared" si="1"/>
        <v>31</v>
      </c>
      <c r="T101" s="743"/>
      <c r="U101"/>
      <c r="V101"/>
      <c r="W101"/>
      <c r="X101"/>
      <c r="Y101"/>
      <c r="Z101"/>
      <c r="AA101"/>
      <c r="AB101"/>
      <c r="AC101"/>
      <c r="AD101"/>
      <c r="AE101"/>
      <c r="AF101"/>
      <c r="AG101"/>
    </row>
    <row r="102" spans="1:33" ht="15">
      <c r="A102" s="784"/>
      <c r="B102" s="71" t="s">
        <v>20</v>
      </c>
      <c r="C102" s="114">
        <f>+COUNTIF(C18:AM18,"BD")</f>
        <v>8</v>
      </c>
      <c r="D102" s="114">
        <f>+COUNTIF(C18:AM18,"BH")</f>
        <v>0</v>
      </c>
      <c r="E102" s="114">
        <f>+COUNTIF(C18:AM18,"IN")</f>
        <v>0</v>
      </c>
      <c r="F102" s="114">
        <f>+COUNTIF(C18:AM18,"MD")</f>
        <v>0</v>
      </c>
      <c r="G102" s="114">
        <f>+COUNTIF(C18:AM18,"NP")</f>
        <v>10</v>
      </c>
      <c r="H102" s="114">
        <f>+COUNTIF(C18:AM18,"PK")</f>
        <v>0</v>
      </c>
      <c r="I102" s="114">
        <f>+COUNTIF(C18:AM18,"SL")</f>
        <v>3</v>
      </c>
      <c r="J102" s="114">
        <f>+COUNTIF(C18:AM18,"PO")</f>
        <v>1</v>
      </c>
      <c r="K102" s="114">
        <f>+COUNTIF(C18:AM18,"MT")</f>
        <v>0</v>
      </c>
      <c r="L102" s="114">
        <f>+COUNTIF(C18:AM18,"T")</f>
        <v>2</v>
      </c>
      <c r="M102" s="114">
        <f>+COUNTIF(C18:AM18,"UN")</f>
        <v>0</v>
      </c>
      <c r="N102" s="114">
        <f>+COUNTIF(C18:AM18,"AL")</f>
        <v>0</v>
      </c>
      <c r="O102" s="114">
        <f>+COUNTIF(C18:AM18,"ML")</f>
        <v>0</v>
      </c>
      <c r="P102" s="114">
        <f>+COUNTIF(C18:AM18,"WE")</f>
        <v>7</v>
      </c>
      <c r="Q102" s="742">
        <f t="shared" si="0"/>
        <v>24</v>
      </c>
      <c r="R102" s="742"/>
      <c r="S102" s="742">
        <f t="shared" si="1"/>
        <v>31</v>
      </c>
      <c r="T102" s="743"/>
      <c r="U102"/>
      <c r="V102"/>
      <c r="W102"/>
      <c r="X102"/>
      <c r="Y102"/>
      <c r="Z102"/>
      <c r="AA102"/>
      <c r="AB102"/>
      <c r="AC102"/>
      <c r="AD102"/>
      <c r="AE102"/>
      <c r="AF102"/>
      <c r="AG102"/>
    </row>
    <row r="103" spans="1:40" ht="15.75" thickBot="1">
      <c r="A103" s="791"/>
      <c r="B103" s="361" t="s">
        <v>36</v>
      </c>
      <c r="C103" s="191">
        <f>+COUNTIF(C19:AM19,"BD")</f>
        <v>0</v>
      </c>
      <c r="D103" s="191">
        <f>+COUNTIF(C19:AM19,"BH")</f>
        <v>0</v>
      </c>
      <c r="E103" s="191">
        <f>+COUNTIF(C19:AM19,"IN")</f>
        <v>0</v>
      </c>
      <c r="F103" s="191">
        <f>+COUNTIF(C19:AM19,"MD")</f>
        <v>0</v>
      </c>
      <c r="G103" s="191">
        <f>+COUNTIF(C19:AM19,"NP")</f>
        <v>0</v>
      </c>
      <c r="H103" s="191">
        <f>+COUNTIF(C19:AM19,"PK")</f>
        <v>0</v>
      </c>
      <c r="I103" s="191">
        <f>+COUNTIF(C19:AM19,"SL")</f>
        <v>0</v>
      </c>
      <c r="J103" s="191">
        <f>+COUNTIF(C19:AM19,"PO")</f>
        <v>22</v>
      </c>
      <c r="K103" s="191">
        <f>+COUNTIF(C19:AM19,"MT")</f>
        <v>0</v>
      </c>
      <c r="L103" s="191">
        <f>+COUNTIF(C19:AM19,"T")</f>
        <v>0</v>
      </c>
      <c r="M103" s="191">
        <f>+COUNTIF(C19:AM19,"UN")</f>
        <v>0</v>
      </c>
      <c r="N103" s="191">
        <f>+COUNTIF(C19:AM19,"AL")</f>
        <v>0</v>
      </c>
      <c r="O103" s="191">
        <f>+COUNTIF(C19:AM19,"ML")</f>
        <v>0</v>
      </c>
      <c r="P103" s="191">
        <f>+COUNTIF(C19:AM19,"WE")</f>
        <v>9</v>
      </c>
      <c r="Q103" s="741">
        <f t="shared" si="0"/>
        <v>22</v>
      </c>
      <c r="R103" s="741"/>
      <c r="S103" s="741">
        <f t="shared" si="1"/>
        <v>31</v>
      </c>
      <c r="T103" s="803"/>
      <c r="U103" s="9"/>
      <c r="V103" s="389" t="s">
        <v>71</v>
      </c>
      <c r="W103" s="9"/>
      <c r="X103" s="9"/>
      <c r="Y103" s="9"/>
      <c r="Z103" s="9"/>
      <c r="AA103" s="9"/>
      <c r="AB103" s="9"/>
      <c r="AC103" s="9"/>
      <c r="AD103" s="9"/>
      <c r="AE103" s="9"/>
      <c r="AF103" s="9"/>
      <c r="AG103" s="9"/>
      <c r="AH103" s="9"/>
      <c r="AI103" s="9"/>
      <c r="AJ103" s="9"/>
      <c r="AK103" s="9"/>
      <c r="AL103" s="10"/>
      <c r="AM103" s="10"/>
      <c r="AN103" s="10"/>
    </row>
    <row r="104" spans="1:40" ht="15">
      <c r="A104" s="783" t="s">
        <v>4</v>
      </c>
      <c r="B104" s="357" t="s">
        <v>19</v>
      </c>
      <c r="C104" s="358">
        <f>+COUNTIF(C21:AM21,"BD")</f>
        <v>7</v>
      </c>
      <c r="D104" s="358">
        <f>+COUNTIF(C21:AM21,"BH")</f>
        <v>0</v>
      </c>
      <c r="E104" s="358">
        <f>+COUNTIF(C21:AM21,"IN")</f>
        <v>0</v>
      </c>
      <c r="F104" s="358">
        <f>+COUNTIF(C21:AM21,"MD")</f>
        <v>0</v>
      </c>
      <c r="G104" s="358">
        <f>+COUNTIF(C21:AM21,"NP")</f>
        <v>9</v>
      </c>
      <c r="H104" s="358">
        <f>+COUNTIF(C21:AM21,"PK")</f>
        <v>0</v>
      </c>
      <c r="I104" s="358">
        <f>+COUNTIF(C21:AM21,"SL")</f>
        <v>0</v>
      </c>
      <c r="J104" s="358">
        <f>+COUNTIF(C21:AM21,"PO")</f>
        <v>0</v>
      </c>
      <c r="K104" s="358">
        <f>+COUNTIF(C21:AM21,"MT")</f>
        <v>0</v>
      </c>
      <c r="L104" s="358">
        <f>+COUNTIF(C21:AM21,"T")</f>
        <v>2</v>
      </c>
      <c r="M104" s="358">
        <f>+COUNTIF(C21:AM21,"UN")</f>
        <v>2</v>
      </c>
      <c r="N104" s="358">
        <f>+COUNTIF(C21:AM21,"AL")</f>
        <v>3</v>
      </c>
      <c r="O104" s="358">
        <f>+COUNTIF(C21:AM21,"ML")</f>
        <v>0</v>
      </c>
      <c r="P104" s="358">
        <f>+COUNTIF(C21:AM21,"WE")</f>
        <v>7</v>
      </c>
      <c r="Q104" s="756">
        <f t="shared" si="0"/>
        <v>18</v>
      </c>
      <c r="R104" s="756"/>
      <c r="S104" s="756">
        <f t="shared" si="1"/>
        <v>30</v>
      </c>
      <c r="T104" s="802"/>
      <c r="U104" s="9"/>
      <c r="V104" s="397" t="s">
        <v>100</v>
      </c>
      <c r="W104" s="398"/>
      <c r="X104" s="398"/>
      <c r="Y104" s="398"/>
      <c r="Z104" s="397" t="s">
        <v>77</v>
      </c>
      <c r="AA104" s="398"/>
      <c r="AB104" s="398"/>
      <c r="AC104" s="398"/>
      <c r="AD104" s="399"/>
      <c r="AE104" s="399"/>
      <c r="AF104" s="400" t="s">
        <v>103</v>
      </c>
      <c r="AG104" s="399"/>
      <c r="AH104" s="399"/>
      <c r="AI104" s="399"/>
      <c r="AJ104" s="399"/>
      <c r="AK104" s="399"/>
      <c r="AL104" s="401"/>
      <c r="AM104" s="10"/>
      <c r="AN104" s="10"/>
    </row>
    <row r="105" spans="1:40" ht="15">
      <c r="A105" s="784"/>
      <c r="B105" s="67" t="s">
        <v>21</v>
      </c>
      <c r="C105" s="114">
        <f>+COUNTIF(C22:AM22,"BD")</f>
        <v>7</v>
      </c>
      <c r="D105" s="114">
        <f>+COUNTIF(C22:AM22,"BH")</f>
        <v>0</v>
      </c>
      <c r="E105" s="114">
        <f>+COUNTIF(C22:AM22,"IN")</f>
        <v>0</v>
      </c>
      <c r="F105" s="114">
        <f>+COUNTIF(C22:AM22,"MD")</f>
        <v>0</v>
      </c>
      <c r="G105" s="114">
        <f>+COUNTIF(C22:AM22,"NP")</f>
        <v>9</v>
      </c>
      <c r="H105" s="114">
        <f>+COUNTIF(C22:AM22,"PK")</f>
        <v>0</v>
      </c>
      <c r="I105" s="114">
        <f>+COUNTIF(C22:AM22,"SL")</f>
        <v>0</v>
      </c>
      <c r="J105" s="114">
        <f>+COUNTIF(C22:AM22,"PO")</f>
        <v>0</v>
      </c>
      <c r="K105" s="114">
        <f>+COUNTIF(C22:AM22,"MT")</f>
        <v>0</v>
      </c>
      <c r="L105" s="114">
        <f>+COUNTIF(C22:AM22,"T")</f>
        <v>2</v>
      </c>
      <c r="M105" s="114">
        <f>+COUNTIF(C22:AM22,"UN")</f>
        <v>2</v>
      </c>
      <c r="N105" s="114">
        <f>+COUNTIF(C22:AM22,"AL")</f>
        <v>3</v>
      </c>
      <c r="O105" s="114">
        <f>+COUNTIF(C22:AM22,"ML")</f>
        <v>0</v>
      </c>
      <c r="P105" s="114">
        <f>+COUNTIF(C22:AM22,"WE")</f>
        <v>7</v>
      </c>
      <c r="Q105" s="742">
        <f t="shared" si="0"/>
        <v>18</v>
      </c>
      <c r="R105" s="742"/>
      <c r="S105" s="742">
        <f t="shared" si="1"/>
        <v>30</v>
      </c>
      <c r="T105" s="743"/>
      <c r="U105" s="9"/>
      <c r="V105" s="402" t="s">
        <v>101</v>
      </c>
      <c r="W105" s="403"/>
      <c r="X105" s="403"/>
      <c r="Y105" s="403"/>
      <c r="Z105" s="402" t="s">
        <v>78</v>
      </c>
      <c r="AA105" s="403"/>
      <c r="AB105" s="403"/>
      <c r="AC105" s="403"/>
      <c r="AD105" s="404"/>
      <c r="AE105" s="404"/>
      <c r="AF105" s="405" t="s">
        <v>82</v>
      </c>
      <c r="AG105" s="404"/>
      <c r="AH105" s="404"/>
      <c r="AI105" s="404"/>
      <c r="AJ105" s="404"/>
      <c r="AK105" s="404"/>
      <c r="AL105" s="406"/>
      <c r="AM105" s="10"/>
      <c r="AN105" s="10"/>
    </row>
    <row r="106" spans="1:40" ht="15">
      <c r="A106" s="784"/>
      <c r="B106" s="69" t="s">
        <v>22</v>
      </c>
      <c r="C106" s="114">
        <f>+COUNTIF(C23:AM23,"BD")</f>
        <v>7</v>
      </c>
      <c r="D106" s="114">
        <f>+COUNTIF(C23:AM23,"BH")</f>
        <v>0</v>
      </c>
      <c r="E106" s="114">
        <f>+COUNTIF(C23:AM23,"IN")</f>
        <v>0</v>
      </c>
      <c r="F106" s="114">
        <f>+COUNTIF(C23:AM23,"MD")</f>
        <v>0</v>
      </c>
      <c r="G106" s="114">
        <f>+COUNTIF(C23:AM23,"NP")</f>
        <v>9</v>
      </c>
      <c r="H106" s="114">
        <f>+COUNTIF(C23:AM23,"PK")</f>
        <v>0</v>
      </c>
      <c r="I106" s="114">
        <f>+COUNTIF(C23:AM23,"SL")</f>
        <v>0</v>
      </c>
      <c r="J106" s="114">
        <f>+COUNTIF(C23:AM23,"PO")</f>
        <v>0</v>
      </c>
      <c r="K106" s="114">
        <f>+COUNTIF(C23:AM23,"MT")</f>
        <v>0</v>
      </c>
      <c r="L106" s="114">
        <f>+COUNTIF(C23:AM23,"T")</f>
        <v>1</v>
      </c>
      <c r="M106" s="114">
        <f>+COUNTIF(C23:AM23,"UN")</f>
        <v>2</v>
      </c>
      <c r="N106" s="114">
        <f>+COUNTIF(C23:AM23,"AL")</f>
        <v>3</v>
      </c>
      <c r="O106" s="114">
        <f>+COUNTIF(C23:AM23,"ML")</f>
        <v>0</v>
      </c>
      <c r="P106" s="114">
        <f>+COUNTIF(C23:AM23,"WE")</f>
        <v>8</v>
      </c>
      <c r="Q106" s="742">
        <f t="shared" si="0"/>
        <v>17</v>
      </c>
      <c r="R106" s="742"/>
      <c r="S106" s="742">
        <f t="shared" si="1"/>
        <v>30</v>
      </c>
      <c r="T106" s="743"/>
      <c r="U106" s="9"/>
      <c r="V106" s="402" t="s">
        <v>102</v>
      </c>
      <c r="W106" s="403"/>
      <c r="X106" s="403"/>
      <c r="Y106" s="403"/>
      <c r="Z106" s="402" t="s">
        <v>79</v>
      </c>
      <c r="AA106" s="403"/>
      <c r="AB106" s="403"/>
      <c r="AC106" s="403"/>
      <c r="AD106" s="404"/>
      <c r="AE106" s="404"/>
      <c r="AF106" s="405" t="s">
        <v>81</v>
      </c>
      <c r="AG106" s="404"/>
      <c r="AH106" s="404"/>
      <c r="AI106" s="404"/>
      <c r="AJ106" s="404"/>
      <c r="AK106" s="404"/>
      <c r="AL106" s="406"/>
      <c r="AM106" s="10"/>
      <c r="AN106" s="10"/>
    </row>
    <row r="107" spans="1:40" ht="15">
      <c r="A107" s="784"/>
      <c r="B107" s="71" t="s">
        <v>20</v>
      </c>
      <c r="C107" s="114">
        <f>+COUNTIF(C24:AM24,"BD")</f>
        <v>7</v>
      </c>
      <c r="D107" s="114">
        <f>+COUNTIF(C24:AM24,"BH")</f>
        <v>0</v>
      </c>
      <c r="E107" s="114">
        <f>+COUNTIF(C24:AM24,"IN")</f>
        <v>0</v>
      </c>
      <c r="F107" s="114">
        <f>+COUNTIF(C24:AM24,"MD")</f>
        <v>0</v>
      </c>
      <c r="G107" s="114">
        <f>+COUNTIF(C24:AM24,"NP")</f>
        <v>9</v>
      </c>
      <c r="H107" s="114">
        <f>+COUNTIF(C24:AM24,"PK")</f>
        <v>0</v>
      </c>
      <c r="I107" s="114">
        <f>+COUNTIF(C24:AM24,"SL")</f>
        <v>0</v>
      </c>
      <c r="J107" s="114">
        <f>+COUNTIF(C24:AM24,"PO")</f>
        <v>0</v>
      </c>
      <c r="K107" s="114">
        <f>+COUNTIF(C24:AM24,"MT")</f>
        <v>0</v>
      </c>
      <c r="L107" s="114">
        <f>+COUNTIF(C24:AM24,"T")</f>
        <v>1</v>
      </c>
      <c r="M107" s="114">
        <f>+COUNTIF(C24:AM24,"UN")</f>
        <v>3</v>
      </c>
      <c r="N107" s="114">
        <f>+COUNTIF(C24:AM24,"AL")</f>
        <v>3</v>
      </c>
      <c r="O107" s="114">
        <f>+COUNTIF(C24:AM24,"ML")</f>
        <v>0</v>
      </c>
      <c r="P107" s="114">
        <f>+COUNTIF(C24:AM24,"WE")</f>
        <v>7</v>
      </c>
      <c r="Q107" s="742">
        <f t="shared" si="0"/>
        <v>17</v>
      </c>
      <c r="R107" s="742"/>
      <c r="S107" s="742">
        <f t="shared" si="1"/>
        <v>30</v>
      </c>
      <c r="T107" s="743"/>
      <c r="U107" s="9"/>
      <c r="V107" s="402" t="s">
        <v>75</v>
      </c>
      <c r="W107" s="403"/>
      <c r="X107" s="403"/>
      <c r="Y107" s="403"/>
      <c r="Z107" s="402" t="s">
        <v>80</v>
      </c>
      <c r="AA107" s="403"/>
      <c r="AB107" s="403"/>
      <c r="AC107" s="403"/>
      <c r="AD107" s="404"/>
      <c r="AE107" s="404"/>
      <c r="AF107" s="405" t="s">
        <v>84</v>
      </c>
      <c r="AG107" s="404"/>
      <c r="AH107" s="404"/>
      <c r="AI107" s="404"/>
      <c r="AJ107" s="404"/>
      <c r="AK107" s="404"/>
      <c r="AL107" s="406"/>
      <c r="AM107" s="10"/>
      <c r="AN107" s="10"/>
    </row>
    <row r="108" spans="1:40" ht="15.75" thickBot="1">
      <c r="A108" s="791"/>
      <c r="B108" s="361" t="s">
        <v>36</v>
      </c>
      <c r="C108" s="191">
        <f>+COUNTIF(C25:AM25,"BD")</f>
        <v>0</v>
      </c>
      <c r="D108" s="191">
        <f>+COUNTIF(C25:AM25,"BH")</f>
        <v>0</v>
      </c>
      <c r="E108" s="191">
        <f>+COUNTIF(C25:AM25,"IN")</f>
        <v>0</v>
      </c>
      <c r="F108" s="191">
        <f>+COUNTIF(C25:AM25,"MD")</f>
        <v>0</v>
      </c>
      <c r="G108" s="191">
        <f>+COUNTIF(C25:AM25,"NP")</f>
        <v>0</v>
      </c>
      <c r="H108" s="191">
        <f>+COUNTIF(C25:AM25,"PK")</f>
        <v>0</v>
      </c>
      <c r="I108" s="191">
        <f>+COUNTIF(C25:AM25,"SL")</f>
        <v>0</v>
      </c>
      <c r="J108" s="191">
        <f>+COUNTIF(C25:AM25,"PO")</f>
        <v>13</v>
      </c>
      <c r="K108" s="191">
        <f>+COUNTIF(C25:AM25,"MT")</f>
        <v>0</v>
      </c>
      <c r="L108" s="191">
        <f>+COUNTIF(C25:AM25,"T")</f>
        <v>0</v>
      </c>
      <c r="M108" s="191">
        <f>+COUNTIF(C25:AM25,"UN")</f>
        <v>3</v>
      </c>
      <c r="N108" s="191">
        <f>+COUNTIF(C25:AM25,"AL")</f>
        <v>7</v>
      </c>
      <c r="O108" s="191">
        <f>+COUNTIF(C25:AM25,"ML")</f>
        <v>0</v>
      </c>
      <c r="P108" s="191">
        <f>+COUNTIF(C25:AM25,"WE")</f>
        <v>7</v>
      </c>
      <c r="Q108" s="742">
        <f t="shared" si="0"/>
        <v>13</v>
      </c>
      <c r="R108" s="742"/>
      <c r="S108" s="742">
        <f t="shared" si="1"/>
        <v>30</v>
      </c>
      <c r="T108" s="743"/>
      <c r="U108" s="9"/>
      <c r="V108" s="407" t="s">
        <v>76</v>
      </c>
      <c r="W108" s="408"/>
      <c r="X108" s="408"/>
      <c r="Y108" s="408"/>
      <c r="Z108" s="407" t="s">
        <v>85</v>
      </c>
      <c r="AA108" s="408"/>
      <c r="AB108" s="408"/>
      <c r="AC108" s="408"/>
      <c r="AD108" s="409"/>
      <c r="AE108" s="409"/>
      <c r="AF108" s="410" t="s">
        <v>104</v>
      </c>
      <c r="AG108" s="409"/>
      <c r="AH108" s="409"/>
      <c r="AI108" s="409"/>
      <c r="AJ108" s="411"/>
      <c r="AK108" s="409"/>
      <c r="AL108" s="412"/>
      <c r="AM108" s="10"/>
      <c r="AN108" s="10"/>
    </row>
    <row r="109" spans="1:20" ht="15">
      <c r="A109" s="783" t="s">
        <v>3</v>
      </c>
      <c r="B109" s="357" t="s">
        <v>19</v>
      </c>
      <c r="C109" s="358">
        <f>+COUNTIF(C31:AM31,"BD")</f>
        <v>9</v>
      </c>
      <c r="D109" s="358">
        <f>+COUNTIF(C31:AM31,"BH")</f>
        <v>0</v>
      </c>
      <c r="E109" s="358">
        <f>+COUNTIF(C31:AM31,"IN")</f>
        <v>0</v>
      </c>
      <c r="F109" s="358">
        <f>+COUNTIF(C31:AM31,"MD")</f>
        <v>0</v>
      </c>
      <c r="G109" s="358">
        <f>+COUNTIF(C31:AM31,"NP")</f>
        <v>11</v>
      </c>
      <c r="H109" s="358">
        <f>+COUNTIF(C31:AM31,"PK")</f>
        <v>0</v>
      </c>
      <c r="I109" s="358">
        <f>+COUNTIF(C31:AM31,"SL")</f>
        <v>0</v>
      </c>
      <c r="J109" s="358">
        <f>+COUNTIF(C31:AM31,"PO")</f>
        <v>0</v>
      </c>
      <c r="K109" s="358">
        <f>+COUNTIF(C31:AM31,"MT")</f>
        <v>0</v>
      </c>
      <c r="L109" s="358">
        <f>+COUNTIF(C31:AM31,"T")</f>
        <v>2</v>
      </c>
      <c r="M109" s="358">
        <f>+COUNTIF(C31:AM31,"UN")</f>
        <v>0</v>
      </c>
      <c r="N109" s="358">
        <f>+COUNTIF(C31:AM31,"AL")</f>
        <v>0</v>
      </c>
      <c r="O109" s="358">
        <f>+COUNTIF(C31:AM31,"ML")</f>
        <v>0</v>
      </c>
      <c r="P109" s="358">
        <f>+COUNTIF(C31:AM31,"WE")</f>
        <v>9</v>
      </c>
      <c r="Q109" s="756">
        <f t="shared" si="0"/>
        <v>22</v>
      </c>
      <c r="R109" s="756"/>
      <c r="S109" s="751">
        <f t="shared" si="1"/>
        <v>31</v>
      </c>
      <c r="T109" s="752"/>
    </row>
    <row r="110" spans="1:20" ht="15">
      <c r="A110" s="784"/>
      <c r="B110" s="67" t="s">
        <v>21</v>
      </c>
      <c r="C110" s="114">
        <f>+COUNTIF(C32:AM32,"BD")</f>
        <v>9</v>
      </c>
      <c r="D110" s="114">
        <f>+COUNTIF(C32:AM32,"BH")</f>
        <v>0</v>
      </c>
      <c r="E110" s="114">
        <f>+COUNTIF(C32:AM32,"IN")</f>
        <v>0</v>
      </c>
      <c r="F110" s="114">
        <f>+COUNTIF(C32:AM32,"MD")</f>
        <v>0</v>
      </c>
      <c r="G110" s="114">
        <f>+COUNTIF(C32:AM32,"NP")</f>
        <v>11</v>
      </c>
      <c r="H110" s="114">
        <f>+COUNTIF(C32:AM32,"PK")</f>
        <v>0</v>
      </c>
      <c r="I110" s="114">
        <f>+COUNTIF(C32:AM32,"SL")</f>
        <v>0</v>
      </c>
      <c r="J110" s="114">
        <f>+COUNTIF(C32:AM32,"PO")</f>
        <v>0</v>
      </c>
      <c r="K110" s="114">
        <f>+COUNTIF(C32:AM32,"MT")</f>
        <v>0</v>
      </c>
      <c r="L110" s="114">
        <f>+COUNTIF(C32:AM32,"T")</f>
        <v>2</v>
      </c>
      <c r="M110" s="114">
        <f>+COUNTIF(C32:AM32,"UN")</f>
        <v>0</v>
      </c>
      <c r="N110" s="114">
        <f>+COUNTIF(C32:AM32,"AL")</f>
        <v>0</v>
      </c>
      <c r="O110" s="114">
        <f>+COUNTIF(C32:AM32,"ML")</f>
        <v>0</v>
      </c>
      <c r="P110" s="114">
        <f>+COUNTIF(C32:AM32,"WE")</f>
        <v>9</v>
      </c>
      <c r="Q110" s="742">
        <f t="shared" si="0"/>
        <v>22</v>
      </c>
      <c r="R110" s="742"/>
      <c r="S110" s="749">
        <f t="shared" si="1"/>
        <v>31</v>
      </c>
      <c r="T110" s="750"/>
    </row>
    <row r="111" spans="1:33" ht="15">
      <c r="A111" s="784"/>
      <c r="B111" s="69" t="s">
        <v>22</v>
      </c>
      <c r="C111" s="114">
        <f>+COUNTIF(C33:AM33,"BD")</f>
        <v>9</v>
      </c>
      <c r="D111" s="114">
        <f>+COUNTIF(C33:AM33,"BH")</f>
        <v>0</v>
      </c>
      <c r="E111" s="114">
        <f>+COUNTIF(C33:AM33,"IN")</f>
        <v>0</v>
      </c>
      <c r="F111" s="114">
        <f>+COUNTIF(C33:AM33,"MD")</f>
        <v>0</v>
      </c>
      <c r="G111" s="114">
        <f>+COUNTIF(C33:AM33,"NP")</f>
        <v>11</v>
      </c>
      <c r="H111" s="114">
        <f>+COUNTIF(C33:AM33,"PK")</f>
        <v>0</v>
      </c>
      <c r="I111" s="114">
        <f>+COUNTIF(C33:AM33,"SL")</f>
        <v>0</v>
      </c>
      <c r="J111" s="114">
        <f>+COUNTIF(C33:AM33,"PO")</f>
        <v>0</v>
      </c>
      <c r="K111" s="114">
        <f>+COUNTIF(C33:AM33,"MT")</f>
        <v>0</v>
      </c>
      <c r="L111" s="114">
        <f>+COUNTIF(C33:AM33,"T")</f>
        <v>2</v>
      </c>
      <c r="M111" s="114">
        <f>+COUNTIF(C33:AM33,"UN")</f>
        <v>0</v>
      </c>
      <c r="N111" s="114">
        <f>+COUNTIF(C33:AM33,"AL")</f>
        <v>0</v>
      </c>
      <c r="O111" s="114">
        <f>+COUNTIF(C33:AM33,"ML")</f>
        <v>0</v>
      </c>
      <c r="P111" s="114">
        <f>+COUNTIF(C33:AM33,"WE")</f>
        <v>9</v>
      </c>
      <c r="Q111" s="742">
        <f t="shared" si="0"/>
        <v>22</v>
      </c>
      <c r="R111" s="742"/>
      <c r="S111" s="749">
        <f t="shared" si="1"/>
        <v>31</v>
      </c>
      <c r="T111" s="750"/>
      <c r="W111"/>
      <c r="X111"/>
      <c r="Y111"/>
      <c r="Z111"/>
      <c r="AA111"/>
      <c r="AB111"/>
      <c r="AC111"/>
      <c r="AD111"/>
      <c r="AE111"/>
      <c r="AF111"/>
      <c r="AG111"/>
    </row>
    <row r="112" spans="1:20" ht="15">
      <c r="A112" s="784"/>
      <c r="B112" s="71" t="s">
        <v>20</v>
      </c>
      <c r="C112" s="114">
        <f>+COUNTIF(C34:AM34,"BD")</f>
        <v>9</v>
      </c>
      <c r="D112" s="114">
        <f>+COUNTIF(C34:AM34,"BH")</f>
        <v>0</v>
      </c>
      <c r="E112" s="114">
        <f>+COUNTIF(C34:AM34,"IN")</f>
        <v>0</v>
      </c>
      <c r="F112" s="114">
        <f>+COUNTIF(C34:AM34,"MD")</f>
        <v>0</v>
      </c>
      <c r="G112" s="114">
        <f>+COUNTIF(C34:AM34,"NP")</f>
        <v>11</v>
      </c>
      <c r="H112" s="114">
        <f>+COUNTIF(C34:AM34,"PK")</f>
        <v>0</v>
      </c>
      <c r="I112" s="114">
        <f>+COUNTIF(C34:AM34,"SL")</f>
        <v>0</v>
      </c>
      <c r="J112" s="114">
        <f>+COUNTIF(C34:AM34,"PO")</f>
        <v>0</v>
      </c>
      <c r="K112" s="114">
        <f>+COUNTIF(C34:AM34,"MT")</f>
        <v>0</v>
      </c>
      <c r="L112" s="114">
        <f>+COUNTIF(C34:AM34,"T")</f>
        <v>2</v>
      </c>
      <c r="M112" s="114">
        <f>+COUNTIF(C34:AM34,"UN")</f>
        <v>0</v>
      </c>
      <c r="N112" s="114">
        <f>+COUNTIF(C34:AM34,"AL")</f>
        <v>0</v>
      </c>
      <c r="O112" s="114">
        <f>+COUNTIF(C34:AM34,"ML")</f>
        <v>0</v>
      </c>
      <c r="P112" s="114">
        <f>+COUNTIF(C34:AM34,"WE")</f>
        <v>9</v>
      </c>
      <c r="Q112" s="742">
        <f t="shared" si="0"/>
        <v>22</v>
      </c>
      <c r="R112" s="742"/>
      <c r="S112" s="749">
        <f t="shared" si="1"/>
        <v>31</v>
      </c>
      <c r="T112" s="750"/>
    </row>
    <row r="113" spans="1:20" ht="15.75" thickBot="1">
      <c r="A113" s="785"/>
      <c r="B113" s="359" t="s">
        <v>36</v>
      </c>
      <c r="C113" s="360">
        <f>+COUNTIF(C35:AM35,"BD")</f>
        <v>0</v>
      </c>
      <c r="D113" s="360">
        <f>+COUNTIF(C35:AM35,"BH")</f>
        <v>0</v>
      </c>
      <c r="E113" s="360">
        <f>+COUNTIF(C35:AM35,"IN")</f>
        <v>0</v>
      </c>
      <c r="F113" s="360">
        <f>+COUNTIF(C35:AM35,"MD")</f>
        <v>0</v>
      </c>
      <c r="G113" s="360">
        <f>+COUNTIF(C35:AM35,"NP")</f>
        <v>0</v>
      </c>
      <c r="H113" s="360">
        <f>+COUNTIF(C35:AM35,"PK")</f>
        <v>0</v>
      </c>
      <c r="I113" s="360">
        <f>+COUNTIF(C35:AM35,"SL")</f>
        <v>0</v>
      </c>
      <c r="J113" s="360">
        <f>+COUNTIF(C35:AM35,"PO")</f>
        <v>19</v>
      </c>
      <c r="K113" s="360">
        <f>+COUNTIF(C35:AM35,"MT")</f>
        <v>0</v>
      </c>
      <c r="L113" s="360">
        <f>+COUNTIF(C35:AM35,"T")</f>
        <v>0</v>
      </c>
      <c r="M113" s="360">
        <f>+COUNTIF(C35:AM35,"UN")</f>
        <v>2</v>
      </c>
      <c r="N113" s="360">
        <f>+COUNTIF(C35:AM35,"AL")</f>
        <v>0</v>
      </c>
      <c r="O113" s="360">
        <f>+COUNTIF(C35:AM35,"ML")</f>
        <v>0</v>
      </c>
      <c r="P113" s="360">
        <f>+COUNTIF(C35:AM35,"WE")</f>
        <v>10</v>
      </c>
      <c r="Q113" s="744">
        <f t="shared" si="0"/>
        <v>19</v>
      </c>
      <c r="R113" s="744"/>
      <c r="S113" s="747">
        <f t="shared" si="1"/>
        <v>31</v>
      </c>
      <c r="T113" s="748"/>
    </row>
    <row r="114" spans="1:20" ht="15">
      <c r="A114" s="783" t="s">
        <v>5</v>
      </c>
      <c r="B114" s="357" t="s">
        <v>19</v>
      </c>
      <c r="C114" s="358">
        <f>+COUNTIF(C38:AM38,"BD")</f>
        <v>0</v>
      </c>
      <c r="D114" s="358">
        <f>+COUNTIF(C38:AM38,"BH")</f>
        <v>0</v>
      </c>
      <c r="E114" s="358">
        <f>+COUNTIF(C38:AM38,"IN")</f>
        <v>10</v>
      </c>
      <c r="F114" s="358">
        <f>+COUNTIF(C38:AM38,"MD")</f>
        <v>0</v>
      </c>
      <c r="G114" s="358">
        <f>+COUNTIF(C38:AM38,"NP")</f>
        <v>0</v>
      </c>
      <c r="H114" s="358">
        <f>+COUNTIF(C38:AM38,"PK")</f>
        <v>0</v>
      </c>
      <c r="I114" s="358">
        <f>+COUNTIF(C38:AM38,"SL")</f>
        <v>2</v>
      </c>
      <c r="J114" s="358">
        <f>+COUNTIF(C38:AM38,"PO")</f>
        <v>5</v>
      </c>
      <c r="K114" s="358">
        <f>+COUNTIF(C38:AM38,"MT")</f>
        <v>4</v>
      </c>
      <c r="L114" s="358">
        <f>+COUNTIF(C38:AM38,"T")</f>
        <v>2</v>
      </c>
      <c r="M114" s="358">
        <f>+COUNTIF(C38:AM38,"UN")</f>
        <v>0</v>
      </c>
      <c r="N114" s="358">
        <f>+COUNTIF(C38:AM38,"AL")</f>
        <v>0</v>
      </c>
      <c r="O114" s="358">
        <f>+COUNTIF(C38:AM38,"ML")</f>
        <v>0</v>
      </c>
      <c r="P114" s="358">
        <f>+COUNTIF(C38:AM38,"WE")</f>
        <v>7</v>
      </c>
      <c r="Q114" s="793">
        <f t="shared" si="0"/>
        <v>23</v>
      </c>
      <c r="R114" s="793"/>
      <c r="S114" s="751">
        <f t="shared" si="1"/>
        <v>30</v>
      </c>
      <c r="T114" s="752"/>
    </row>
    <row r="115" spans="1:20" ht="15">
      <c r="A115" s="784"/>
      <c r="B115" s="67" t="s">
        <v>21</v>
      </c>
      <c r="C115" s="114">
        <f>+COUNTIF(C39:AM39,"BD")</f>
        <v>0</v>
      </c>
      <c r="D115" s="114">
        <f>+COUNTIF(C39:AM39,"BH")</f>
        <v>0</v>
      </c>
      <c r="E115" s="114">
        <f>+COUNTIF(C39:AM39,"IN")</f>
        <v>10</v>
      </c>
      <c r="F115" s="114">
        <f>+COUNTIF(C39:AM39,"MD")</f>
        <v>0</v>
      </c>
      <c r="G115" s="114">
        <f>+COUNTIF(C39:AM39,"NP")</f>
        <v>0</v>
      </c>
      <c r="H115" s="114">
        <f>+COUNTIF(C39:AM39,"PK")</f>
        <v>0</v>
      </c>
      <c r="I115" s="114">
        <f>+COUNTIF(C39:AM39,"SL")</f>
        <v>2</v>
      </c>
      <c r="J115" s="114">
        <f>+COUNTIF(C39:AM39,"PO")</f>
        <v>5</v>
      </c>
      <c r="K115" s="114">
        <f>+COUNTIF(C39:AM39,"MT")</f>
        <v>4</v>
      </c>
      <c r="L115" s="114">
        <f>+COUNTIF(C39:AM39,"T")</f>
        <v>2</v>
      </c>
      <c r="M115" s="114">
        <f>+COUNTIF(C39:AM39,"UN")</f>
        <v>0</v>
      </c>
      <c r="N115" s="114">
        <f>+COUNTIF(C39:AM39,"AL")</f>
        <v>0</v>
      </c>
      <c r="O115" s="114">
        <f>+COUNTIF(C39:AM39,"ML")</f>
        <v>0</v>
      </c>
      <c r="P115" s="114">
        <f>+COUNTIF(C39:AM39,"WE")</f>
        <v>7</v>
      </c>
      <c r="Q115" s="741">
        <f t="shared" si="0"/>
        <v>23</v>
      </c>
      <c r="R115" s="741"/>
      <c r="S115" s="749">
        <f t="shared" si="1"/>
        <v>30</v>
      </c>
      <c r="T115" s="750"/>
    </row>
    <row r="116" spans="1:20" ht="15">
      <c r="A116" s="784"/>
      <c r="B116" s="69" t="s">
        <v>22</v>
      </c>
      <c r="C116" s="114">
        <f>+COUNTIF(C40:AM40,"BD")</f>
        <v>0</v>
      </c>
      <c r="D116" s="114">
        <f>+COUNTIF(C40:AM40,"BH")</f>
        <v>0</v>
      </c>
      <c r="E116" s="114">
        <f>+COUNTIF(C40:AM40,"IN")</f>
        <v>10</v>
      </c>
      <c r="F116" s="114">
        <f>+COUNTIF(C40:AM40,"MD")</f>
        <v>0</v>
      </c>
      <c r="G116" s="114">
        <f>+COUNTIF(C40:AM40,"NP")</f>
        <v>0</v>
      </c>
      <c r="H116" s="114">
        <f>+COUNTIF(C40:AM40,"PK")</f>
        <v>0</v>
      </c>
      <c r="I116" s="114">
        <f>+COUNTIF(C40:AM40,"SL")</f>
        <v>2</v>
      </c>
      <c r="J116" s="114">
        <f>+COUNTIF(C40:AM40,"PO")</f>
        <v>5</v>
      </c>
      <c r="K116" s="114">
        <f>+COUNTIF(C40:AM40,"MT")</f>
        <v>4</v>
      </c>
      <c r="L116" s="114">
        <f>+COUNTIF(C40:AM40,"T")</f>
        <v>2</v>
      </c>
      <c r="M116" s="114">
        <f>+COUNTIF(C40:AM40,"UN")</f>
        <v>0</v>
      </c>
      <c r="N116" s="114">
        <f>+COUNTIF(C40:AM40,"AL")</f>
        <v>0</v>
      </c>
      <c r="O116" s="114">
        <f>+COUNTIF(C40:AM40,"ML")</f>
        <v>0</v>
      </c>
      <c r="P116" s="114">
        <f>+COUNTIF(C40:AM40,"WE")</f>
        <v>7</v>
      </c>
      <c r="Q116" s="741">
        <f t="shared" si="0"/>
        <v>23</v>
      </c>
      <c r="R116" s="741"/>
      <c r="S116" s="749">
        <f t="shared" si="1"/>
        <v>30</v>
      </c>
      <c r="T116" s="750"/>
    </row>
    <row r="117" spans="1:20" ht="15">
      <c r="A117" s="784"/>
      <c r="B117" s="71" t="s">
        <v>20</v>
      </c>
      <c r="C117" s="114">
        <f>+COUNTIF(C41:AM41,"BD")</f>
        <v>0</v>
      </c>
      <c r="D117" s="114">
        <f>+COUNTIF(C41:AM41,"BH")</f>
        <v>0</v>
      </c>
      <c r="E117" s="114">
        <f>+COUNTIF(C41:AM41,"IN")</f>
        <v>10</v>
      </c>
      <c r="F117" s="114">
        <f>+COUNTIF(C41:AM41,"MD")</f>
        <v>0</v>
      </c>
      <c r="G117" s="114">
        <f>+COUNTIF(C41:AM41,"NP")</f>
        <v>0</v>
      </c>
      <c r="H117" s="114">
        <f>+COUNTIF(C41:AM41,"PK")</f>
        <v>0</v>
      </c>
      <c r="I117" s="114">
        <f>+COUNTIF(C41:AM41,"SL")</f>
        <v>2</v>
      </c>
      <c r="J117" s="114">
        <f>+COUNTIF(C41:AM41,"PO")</f>
        <v>5</v>
      </c>
      <c r="K117" s="114">
        <f>+COUNTIF(C41:AM41,"MT")</f>
        <v>4</v>
      </c>
      <c r="L117" s="114">
        <f>+COUNTIF(C41:AM41,"T")</f>
        <v>2</v>
      </c>
      <c r="M117" s="114">
        <f>+COUNTIF(C41:AM41,"UN")</f>
        <v>0</v>
      </c>
      <c r="N117" s="114">
        <f>+COUNTIF(C41:AM41,"AL")</f>
        <v>0</v>
      </c>
      <c r="O117" s="114">
        <f>+COUNTIF(C41:AM41,"ML")</f>
        <v>0</v>
      </c>
      <c r="P117" s="114">
        <f>+COUNTIF(C41:AM41,"WE")</f>
        <v>7</v>
      </c>
      <c r="Q117" s="741">
        <f t="shared" si="0"/>
        <v>23</v>
      </c>
      <c r="R117" s="741"/>
      <c r="S117" s="749">
        <f t="shared" si="1"/>
        <v>30</v>
      </c>
      <c r="T117" s="750"/>
    </row>
    <row r="118" spans="1:20" ht="15.75" thickBot="1">
      <c r="A118" s="791"/>
      <c r="B118" s="361" t="s">
        <v>36</v>
      </c>
      <c r="C118" s="191">
        <f>+COUNTIF(C42:AM42,"BD")</f>
        <v>0</v>
      </c>
      <c r="D118" s="191">
        <f>+COUNTIF(C42:AM42,"BH")</f>
        <v>0</v>
      </c>
      <c r="E118" s="191">
        <f>+COUNTIF(C42:AM42,"IN")</f>
        <v>0</v>
      </c>
      <c r="F118" s="191">
        <f>+COUNTIF(C42:AM42,"MD")</f>
        <v>0</v>
      </c>
      <c r="G118" s="191">
        <f>+COUNTIF(C42:AM42,"NP")</f>
        <v>0</v>
      </c>
      <c r="H118" s="191">
        <f>+COUNTIF(C42:AM42,"PK")</f>
        <v>0</v>
      </c>
      <c r="I118" s="191">
        <f>+COUNTIF(C42:AM42,"SL")</f>
        <v>0</v>
      </c>
      <c r="J118" s="191">
        <f>+COUNTIF(C42:AM42,"PO")</f>
        <v>17</v>
      </c>
      <c r="K118" s="191">
        <f>+COUNTIF(C42:AM42,"MT")</f>
        <v>4</v>
      </c>
      <c r="L118" s="191">
        <f>+COUNTIF(C42:AM42,"T")</f>
        <v>2</v>
      </c>
      <c r="M118" s="191">
        <f>+COUNTIF(C42:AM42,"UN")</f>
        <v>0</v>
      </c>
      <c r="N118" s="191">
        <f>+COUNTIF(C42:AM42,"AL")</f>
        <v>0</v>
      </c>
      <c r="O118" s="191">
        <f>+COUNTIF(C42:AM42,"ML")</f>
        <v>0</v>
      </c>
      <c r="P118" s="191">
        <f>+COUNTIF(C42:AM42,"WE")</f>
        <v>7</v>
      </c>
      <c r="Q118" s="741">
        <f t="shared" si="0"/>
        <v>23</v>
      </c>
      <c r="R118" s="741"/>
      <c r="S118" s="747">
        <f t="shared" si="1"/>
        <v>30</v>
      </c>
      <c r="T118" s="748"/>
    </row>
    <row r="119" spans="1:20" ht="15" customHeight="1">
      <c r="A119" s="783" t="s">
        <v>6</v>
      </c>
      <c r="B119" s="357" t="s">
        <v>19</v>
      </c>
      <c r="C119" s="358">
        <f>+COUNTIF(C44:AM44,"BD")</f>
        <v>0</v>
      </c>
      <c r="D119" s="358">
        <f>+COUNTIF(C44:AM44,"BH")</f>
        <v>0</v>
      </c>
      <c r="E119" s="358">
        <f>+COUNTIF(C44:AM44,"IN")</f>
        <v>0</v>
      </c>
      <c r="F119" s="358">
        <f>+COUNTIF(C44:AM44,"MD")</f>
        <v>10</v>
      </c>
      <c r="G119" s="358">
        <f>+COUNTIF(C44:AM44,"NP")</f>
        <v>0</v>
      </c>
      <c r="H119" s="358">
        <f>+COUNTIF(C44:AM44,"PK")</f>
        <v>0</v>
      </c>
      <c r="I119" s="358">
        <f>+COUNTIF(C44:AM44,"SL")</f>
        <v>13</v>
      </c>
      <c r="J119" s="358">
        <f>+COUNTIF(C44:AM44,"PO")</f>
        <v>0</v>
      </c>
      <c r="K119" s="358">
        <f>+COUNTIF(C44:AM44,"MT")</f>
        <v>0</v>
      </c>
      <c r="L119" s="358">
        <f>+COUNTIF(C44:AM44,"T")</f>
        <v>2</v>
      </c>
      <c r="M119" s="358">
        <f>+COUNTIF(C44:AM44,"UN")</f>
        <v>0</v>
      </c>
      <c r="N119" s="358">
        <f>+COUNTIF(C44:AM44,"AL")</f>
        <v>0</v>
      </c>
      <c r="O119" s="358">
        <f>+COUNTIF(C44:AM44,"ML")</f>
        <v>0</v>
      </c>
      <c r="P119" s="358">
        <f>+COUNTIF(C44:AM44,"WE")</f>
        <v>6</v>
      </c>
      <c r="Q119" s="756">
        <f t="shared" si="0"/>
        <v>25</v>
      </c>
      <c r="R119" s="756"/>
      <c r="S119" s="751">
        <f t="shared" si="1"/>
        <v>31</v>
      </c>
      <c r="T119" s="752"/>
    </row>
    <row r="120" spans="1:20" ht="15">
      <c r="A120" s="784"/>
      <c r="B120" s="67" t="s">
        <v>21</v>
      </c>
      <c r="C120" s="114">
        <f>+COUNTIF(C45:AM45,"BD")</f>
        <v>0</v>
      </c>
      <c r="D120" s="114">
        <f>+COUNTIF(C45:AM45,"BH")</f>
        <v>0</v>
      </c>
      <c r="E120" s="114">
        <f>+COUNTIF(C45:AM45,"IN")</f>
        <v>0</v>
      </c>
      <c r="F120" s="114">
        <f>+COUNTIF(C45:AM45,"MD")</f>
        <v>10</v>
      </c>
      <c r="G120" s="114">
        <f>+COUNTIF(C45:AM45,"NP")</f>
        <v>0</v>
      </c>
      <c r="H120" s="114">
        <f>+COUNTIF(C45:AM45,"PK")</f>
        <v>0</v>
      </c>
      <c r="I120" s="114">
        <f>+COUNTIF(C45:AM45,"SL")</f>
        <v>13</v>
      </c>
      <c r="J120" s="114">
        <f>+COUNTIF(C45:AM45,"PO")</f>
        <v>0</v>
      </c>
      <c r="K120" s="114">
        <f>+COUNTIF(C45:AM45,"MT")</f>
        <v>0</v>
      </c>
      <c r="L120" s="114">
        <f>+COUNTIF(C45:AM45,"T")</f>
        <v>2</v>
      </c>
      <c r="M120" s="114">
        <f>+COUNTIF(C45:AM45,"UN")</f>
        <v>0</v>
      </c>
      <c r="N120" s="114">
        <f>+COUNTIF(C45:AM45,"AL")</f>
        <v>0</v>
      </c>
      <c r="O120" s="114">
        <f>+COUNTIF(C45:AM45,"ML")</f>
        <v>0</v>
      </c>
      <c r="P120" s="114">
        <f>+COUNTIF(C45:AM45,"WE")</f>
        <v>6</v>
      </c>
      <c r="Q120" s="742">
        <f t="shared" si="0"/>
        <v>25</v>
      </c>
      <c r="R120" s="742"/>
      <c r="S120" s="749">
        <f t="shared" si="1"/>
        <v>31</v>
      </c>
      <c r="T120" s="750"/>
    </row>
    <row r="121" spans="1:20" ht="15">
      <c r="A121" s="784"/>
      <c r="B121" s="69" t="s">
        <v>22</v>
      </c>
      <c r="C121" s="114">
        <f>+COUNTIF(C46:AM46,"BD")</f>
        <v>0</v>
      </c>
      <c r="D121" s="114">
        <f>+COUNTIF(C46:AM46,"BH")</f>
        <v>0</v>
      </c>
      <c r="E121" s="114">
        <f>+COUNTIF(C46:AM46,"IN")</f>
        <v>0</v>
      </c>
      <c r="F121" s="114">
        <f>+COUNTIF(C46:AM46,"MD")</f>
        <v>10</v>
      </c>
      <c r="G121" s="114">
        <f>+COUNTIF(C46:AM46,"NP")</f>
        <v>0</v>
      </c>
      <c r="H121" s="114">
        <f>+COUNTIF(C46:AM46,"PK")</f>
        <v>0</v>
      </c>
      <c r="I121" s="114">
        <f>+COUNTIF(C46:AM46,"SL")</f>
        <v>13</v>
      </c>
      <c r="J121" s="114">
        <f>+COUNTIF(C46:AM46,"PO")</f>
        <v>0</v>
      </c>
      <c r="K121" s="114">
        <f>+COUNTIF(C46:AM46,"MT")</f>
        <v>0</v>
      </c>
      <c r="L121" s="114">
        <f>+COUNTIF(C46:AM46,"T")</f>
        <v>2</v>
      </c>
      <c r="M121" s="114">
        <f>+COUNTIF(C46:AM46,"UN")</f>
        <v>0</v>
      </c>
      <c r="N121" s="114">
        <f>+COUNTIF(C46:AM46,"AL")</f>
        <v>0</v>
      </c>
      <c r="O121" s="114">
        <f>+COUNTIF(C46:AM46,"ML")</f>
        <v>0</v>
      </c>
      <c r="P121" s="114">
        <f>+COUNTIF(C46:AM46,"WE")</f>
        <v>6</v>
      </c>
      <c r="Q121" s="742">
        <f t="shared" si="0"/>
        <v>25</v>
      </c>
      <c r="R121" s="742"/>
      <c r="S121" s="749">
        <f t="shared" si="1"/>
        <v>31</v>
      </c>
      <c r="T121" s="750"/>
    </row>
    <row r="122" spans="1:20" ht="15">
      <c r="A122" s="784"/>
      <c r="B122" s="71" t="s">
        <v>20</v>
      </c>
      <c r="C122" s="114">
        <f>+COUNTIF(C47:AM47,"BD")</f>
        <v>0</v>
      </c>
      <c r="D122" s="114">
        <f>+COUNTIF(C47:AM47,"BH")</f>
        <v>0</v>
      </c>
      <c r="E122" s="114">
        <f>+COUNTIF(C47:AM47,"IN")</f>
        <v>0</v>
      </c>
      <c r="F122" s="114">
        <f>+COUNTIF(C47:AM47,"MD")</f>
        <v>10</v>
      </c>
      <c r="G122" s="114">
        <f>+COUNTIF(C47:AM47,"NP")</f>
        <v>0</v>
      </c>
      <c r="H122" s="114">
        <f>+COUNTIF(C47:AM47,"PK")</f>
        <v>0</v>
      </c>
      <c r="I122" s="114">
        <f>+COUNTIF(C47:AM47,"SL")</f>
        <v>13</v>
      </c>
      <c r="J122" s="114">
        <f>+COUNTIF(C47:AM47,"PO")</f>
        <v>0</v>
      </c>
      <c r="K122" s="114">
        <f>+COUNTIF(C47:AM47,"MT")</f>
        <v>0</v>
      </c>
      <c r="L122" s="114">
        <f>+COUNTIF(C47:AM47,"T")</f>
        <v>2</v>
      </c>
      <c r="M122" s="114">
        <f>+COUNTIF(C47:AM47,"UN")</f>
        <v>0</v>
      </c>
      <c r="N122" s="114">
        <f>+COUNTIF(C47:AM47,"AL")</f>
        <v>0</v>
      </c>
      <c r="O122" s="114">
        <f>+COUNTIF(C47:AM47,"ML")</f>
        <v>0</v>
      </c>
      <c r="P122" s="114">
        <f>+COUNTIF(C47:AM47,"WE")</f>
        <v>6</v>
      </c>
      <c r="Q122" s="742">
        <f t="shared" si="0"/>
        <v>25</v>
      </c>
      <c r="R122" s="742"/>
      <c r="S122" s="749">
        <f t="shared" si="1"/>
        <v>31</v>
      </c>
      <c r="T122" s="750"/>
    </row>
    <row r="123" spans="1:20" ht="15.75" thickBot="1">
      <c r="A123" s="791"/>
      <c r="B123" s="361" t="s">
        <v>36</v>
      </c>
      <c r="C123" s="191">
        <f>+COUNTIF(C48:AM48,"BD")</f>
        <v>0</v>
      </c>
      <c r="D123" s="191">
        <f>+COUNTIF(C48:AM48,"BH")</f>
        <v>0</v>
      </c>
      <c r="E123" s="191">
        <f>+COUNTIF(C48:AM48,"IN")</f>
        <v>0</v>
      </c>
      <c r="F123" s="191">
        <f>+COUNTIF(C48:AM48,"MD")</f>
        <v>0</v>
      </c>
      <c r="G123" s="191">
        <f>+COUNTIF(C48:AM48,"NP")</f>
        <v>0</v>
      </c>
      <c r="H123" s="191">
        <f>+COUNTIF(C48:AM48,"PK")</f>
        <v>0</v>
      </c>
      <c r="I123" s="191">
        <f>+COUNTIF(C48:AM48,"SL")</f>
        <v>1</v>
      </c>
      <c r="J123" s="191">
        <f>+COUNTIF(C48:AM48,"PO")</f>
        <v>22</v>
      </c>
      <c r="K123" s="191">
        <f>+COUNTIF(C48:AM48,"MT")</f>
        <v>0</v>
      </c>
      <c r="L123" s="191">
        <f>+COUNTIF(C48:AM48,"T")</f>
        <v>0</v>
      </c>
      <c r="M123" s="191">
        <f>+COUNTIF(C48:AM48,"UN")</f>
        <v>0</v>
      </c>
      <c r="N123" s="191">
        <f>+COUNTIF(C48:AM48,"AL")</f>
        <v>0</v>
      </c>
      <c r="O123" s="191">
        <f>+COUNTIF(C48:AM48,"ML")</f>
        <v>0</v>
      </c>
      <c r="P123" s="191">
        <f>+COUNTIF(C48:AM48,"WE")</f>
        <v>8</v>
      </c>
      <c r="Q123" s="741">
        <f t="shared" si="0"/>
        <v>23</v>
      </c>
      <c r="R123" s="741"/>
      <c r="S123" s="747">
        <f t="shared" si="1"/>
        <v>31</v>
      </c>
      <c r="T123" s="748"/>
    </row>
    <row r="124" spans="1:20" ht="15">
      <c r="A124" s="783" t="s">
        <v>7</v>
      </c>
      <c r="B124" s="357" t="s">
        <v>19</v>
      </c>
      <c r="C124" s="358">
        <f>+COUNTIF(C50:AM50,"BD")</f>
        <v>0</v>
      </c>
      <c r="D124" s="358">
        <f>+COUNTIF(C50:AM50,"BH")</f>
        <v>0</v>
      </c>
      <c r="E124" s="358">
        <f>+COUNTIF(C50:AM50,"IN")</f>
        <v>0</v>
      </c>
      <c r="F124" s="358">
        <f>+COUNTIF(C50:AM50,"MD")</f>
        <v>0</v>
      </c>
      <c r="G124" s="358">
        <f>+COUNTIF(C50:AM50,"NP")</f>
        <v>0</v>
      </c>
      <c r="H124" s="358">
        <f>+COUNTIF(C50:AM50,"PK")</f>
        <v>10</v>
      </c>
      <c r="I124" s="358">
        <f>+COUNTIF(C50:AM50,"SL")</f>
        <v>10</v>
      </c>
      <c r="J124" s="358">
        <f>+COUNTIF(C50:AM50,"PO")</f>
        <v>1</v>
      </c>
      <c r="K124" s="358">
        <f>+COUNTIF(C50:AM50,"MT")</f>
        <v>0</v>
      </c>
      <c r="L124" s="358">
        <f>+COUNTIF(C50:AM50,"T")</f>
        <v>1</v>
      </c>
      <c r="M124" s="358">
        <f>+COUNTIF(C50:AM50,"UN")</f>
        <v>0</v>
      </c>
      <c r="N124" s="358">
        <f>+COUNTIF(C50:AM50,"AL")</f>
        <v>0</v>
      </c>
      <c r="O124" s="358">
        <f>+COUNTIF(C50:AM50,"ML")</f>
        <v>0</v>
      </c>
      <c r="P124" s="358">
        <f>+COUNTIF(C50:AM50,"WE")</f>
        <v>9</v>
      </c>
      <c r="Q124" s="756">
        <f t="shared" si="0"/>
        <v>22</v>
      </c>
      <c r="R124" s="756"/>
      <c r="S124" s="751">
        <f t="shared" si="1"/>
        <v>31</v>
      </c>
      <c r="T124" s="752"/>
    </row>
    <row r="125" spans="1:20" ht="15">
      <c r="A125" s="784"/>
      <c r="B125" s="67" t="s">
        <v>21</v>
      </c>
      <c r="C125" s="114">
        <f>+COUNTIF(C51:AM51,"BD")</f>
        <v>0</v>
      </c>
      <c r="D125" s="114">
        <f>+COUNTIF(C51:AM51,"BH")</f>
        <v>0</v>
      </c>
      <c r="E125" s="114">
        <f>+COUNTIF(C51:AM51,"IN")</f>
        <v>0</v>
      </c>
      <c r="F125" s="114">
        <f>+COUNTIF(C51:AM51,"MD")</f>
        <v>0</v>
      </c>
      <c r="G125" s="114">
        <f>+COUNTIF(C51:AM51,"NP")</f>
        <v>0</v>
      </c>
      <c r="H125" s="114">
        <f>+COUNTIF(C51:AM51,"PK")</f>
        <v>10</v>
      </c>
      <c r="I125" s="114">
        <f>+COUNTIF(C51:AM51,"SL")</f>
        <v>10</v>
      </c>
      <c r="J125" s="114">
        <f>+COUNTIF(C51:AM51,"PO")</f>
        <v>1</v>
      </c>
      <c r="K125" s="114">
        <f>+COUNTIF(C51:AM51,"MT")</f>
        <v>0</v>
      </c>
      <c r="L125" s="114">
        <f>+COUNTIF(C51:AM51,"T")</f>
        <v>1</v>
      </c>
      <c r="M125" s="114">
        <f>+COUNTIF(C51:AM51,"UN")</f>
        <v>0</v>
      </c>
      <c r="N125" s="114">
        <f>+COUNTIF(C51:AM51,"AL")</f>
        <v>0</v>
      </c>
      <c r="O125" s="114">
        <f>+COUNTIF(C51:AM51,"ML")</f>
        <v>0</v>
      </c>
      <c r="P125" s="114">
        <f>+COUNTIF(C51:AM51,"WE")</f>
        <v>9</v>
      </c>
      <c r="Q125" s="742">
        <f t="shared" si="0"/>
        <v>22</v>
      </c>
      <c r="R125" s="742"/>
      <c r="S125" s="749">
        <f t="shared" si="1"/>
        <v>31</v>
      </c>
      <c r="T125" s="750"/>
    </row>
    <row r="126" spans="1:20" ht="15">
      <c r="A126" s="784"/>
      <c r="B126" s="69" t="s">
        <v>22</v>
      </c>
      <c r="C126" s="114">
        <f>+COUNTIF(C52:AM52,"BD")</f>
        <v>0</v>
      </c>
      <c r="D126" s="114">
        <f>+COUNTIF(C52:AM52,"BH")</f>
        <v>0</v>
      </c>
      <c r="E126" s="114">
        <f>+COUNTIF(C52:AM52,"IN")</f>
        <v>0</v>
      </c>
      <c r="F126" s="114">
        <f>+COUNTIF(C52:AM52,"MD")</f>
        <v>0</v>
      </c>
      <c r="G126" s="114">
        <f>+COUNTIF(C52:AM52,"NP")</f>
        <v>0</v>
      </c>
      <c r="H126" s="114">
        <f>+COUNTIF(C52:AM52,"PK")</f>
        <v>10</v>
      </c>
      <c r="I126" s="114">
        <f>+COUNTIF(C52:AM52,"SL")</f>
        <v>10</v>
      </c>
      <c r="J126" s="114">
        <f>+COUNTIF(C52:AM52,"PO")</f>
        <v>1</v>
      </c>
      <c r="K126" s="114">
        <f>+COUNTIF(C52:AM52,"MT")</f>
        <v>0</v>
      </c>
      <c r="L126" s="114">
        <f>+COUNTIF(C52:AM52,"T")</f>
        <v>1</v>
      </c>
      <c r="M126" s="114">
        <f>+COUNTIF(C52:AM52,"UN")</f>
        <v>0</v>
      </c>
      <c r="N126" s="114">
        <f>+COUNTIF(C52:AM52,"AL")</f>
        <v>0</v>
      </c>
      <c r="O126" s="114">
        <f>+COUNTIF(C52:AM52,"ML")</f>
        <v>0</v>
      </c>
      <c r="P126" s="114">
        <f>+COUNTIF(C52:AM52,"WE")</f>
        <v>9</v>
      </c>
      <c r="Q126" s="742">
        <f aca="true" t="shared" si="2" ref="Q126:Q148">+SUM(C126:L126)</f>
        <v>22</v>
      </c>
      <c r="R126" s="742"/>
      <c r="S126" s="749">
        <f aca="true" t="shared" si="3" ref="S126:S153">+SUM(M126:R126)</f>
        <v>31</v>
      </c>
      <c r="T126" s="750"/>
    </row>
    <row r="127" spans="1:20" ht="15">
      <c r="A127" s="784"/>
      <c r="B127" s="71" t="s">
        <v>20</v>
      </c>
      <c r="C127" s="114">
        <f>+COUNTIF(C53:AM53,"BD")</f>
        <v>0</v>
      </c>
      <c r="D127" s="114">
        <f>+COUNTIF(C53:AM53,"BH")</f>
        <v>0</v>
      </c>
      <c r="E127" s="114">
        <f>+COUNTIF(C53:AM53,"IN")</f>
        <v>0</v>
      </c>
      <c r="F127" s="114">
        <f>+COUNTIF(C53:AM53,"MD")</f>
        <v>0</v>
      </c>
      <c r="G127" s="114">
        <f>+COUNTIF(C53:AM53,"NP")</f>
        <v>0</v>
      </c>
      <c r="H127" s="114">
        <f>+COUNTIF(C53:AM53,"PK")</f>
        <v>10</v>
      </c>
      <c r="I127" s="114">
        <f>+COUNTIF(C53:AM53,"SL")</f>
        <v>10</v>
      </c>
      <c r="J127" s="114">
        <f>+COUNTIF(C53:AM53,"PO")</f>
        <v>1</v>
      </c>
      <c r="K127" s="114">
        <f>+COUNTIF(C53:AM53,"MT")</f>
        <v>0</v>
      </c>
      <c r="L127" s="114">
        <f>+COUNTIF(C53:AM53,"T")</f>
        <v>1</v>
      </c>
      <c r="M127" s="114">
        <f>+COUNTIF(C53:AM53,"UN")</f>
        <v>0</v>
      </c>
      <c r="N127" s="114">
        <f>+COUNTIF(C53:AM53,"AL")</f>
        <v>0</v>
      </c>
      <c r="O127" s="114">
        <f>+COUNTIF(C53:AM53,"ML")</f>
        <v>0</v>
      </c>
      <c r="P127" s="114">
        <f>+COUNTIF(C53:AM53,"WE")</f>
        <v>9</v>
      </c>
      <c r="Q127" s="742">
        <f t="shared" si="2"/>
        <v>22</v>
      </c>
      <c r="R127" s="742"/>
      <c r="S127" s="749">
        <f t="shared" si="3"/>
        <v>31</v>
      </c>
      <c r="T127" s="750"/>
    </row>
    <row r="128" spans="1:20" ht="15.75" thickBot="1">
      <c r="A128" s="785"/>
      <c r="B128" s="359" t="s">
        <v>36</v>
      </c>
      <c r="C128" s="360">
        <f>+COUNTIF(C54:AM54,"BD")</f>
        <v>0</v>
      </c>
      <c r="D128" s="360">
        <f>+COUNTIF(C54:AM54,"BH")</f>
        <v>0</v>
      </c>
      <c r="E128" s="360">
        <f>+COUNTIF(C54:AM54,"IN")</f>
        <v>0</v>
      </c>
      <c r="F128" s="360">
        <f>+COUNTIF(C54:AM54,"MD")</f>
        <v>0</v>
      </c>
      <c r="G128" s="360">
        <f>+COUNTIF(C54:AM54,"NP")</f>
        <v>0</v>
      </c>
      <c r="H128" s="360">
        <f>+COUNTIF(C54:AM54,"PK")</f>
        <v>0</v>
      </c>
      <c r="I128" s="360">
        <f>+COUNTIF(C54:AM54,"SL")</f>
        <v>0</v>
      </c>
      <c r="J128" s="360">
        <f>+COUNTIF(C54:AM54,"PO")</f>
        <v>13</v>
      </c>
      <c r="K128" s="360">
        <f>+COUNTIF(C54:AM54,"MT")</f>
        <v>2</v>
      </c>
      <c r="L128" s="360">
        <f>+COUNTIF(C54:AM54,"T")</f>
        <v>2</v>
      </c>
      <c r="M128" s="360">
        <f>+COUNTIF(C54:AM54,"UN")</f>
        <v>0</v>
      </c>
      <c r="N128" s="360">
        <f>+COUNTIF(C54:AM54,"AL")</f>
        <v>5</v>
      </c>
      <c r="O128" s="360">
        <f>+COUNTIF(C54:AM54,"ML")</f>
        <v>0</v>
      </c>
      <c r="P128" s="360">
        <f>+COUNTIF(C54:AM54,"WE")</f>
        <v>9</v>
      </c>
      <c r="Q128" s="744">
        <f t="shared" si="2"/>
        <v>17</v>
      </c>
      <c r="R128" s="744"/>
      <c r="S128" s="747">
        <f t="shared" si="3"/>
        <v>31</v>
      </c>
      <c r="T128" s="748"/>
    </row>
    <row r="129" spans="1:22" ht="15">
      <c r="A129" s="792" t="s">
        <v>8</v>
      </c>
      <c r="B129" s="362" t="s">
        <v>19</v>
      </c>
      <c r="C129" s="363">
        <f>+COUNTIF(C60:AM60,"BD")</f>
        <v>0</v>
      </c>
      <c r="D129" s="363">
        <f>+COUNTIF(C60:AM60,"BH")</f>
        <v>7</v>
      </c>
      <c r="E129" s="363">
        <f>+COUNTIF(C60:AM60,"IN")</f>
        <v>0</v>
      </c>
      <c r="F129" s="363">
        <f>+COUNTIF(C60:AM60,"MD")</f>
        <v>0</v>
      </c>
      <c r="G129" s="363">
        <f>+COUNTIF(C60:AM60,"NP")</f>
        <v>0</v>
      </c>
      <c r="H129" s="363">
        <f>+COUNTIF(C60:AM60,"PK")</f>
        <v>0</v>
      </c>
      <c r="I129" s="363">
        <f>+COUNTIF(C60:AM60,"SL")</f>
        <v>0</v>
      </c>
      <c r="J129" s="363">
        <f>+COUNTIF(C60:AM60,"PO")</f>
        <v>4</v>
      </c>
      <c r="K129" s="363">
        <f>+COUNTIF(C60:AM60,"MT")</f>
        <v>3</v>
      </c>
      <c r="L129" s="363">
        <f>+COUNTIF(C60:AM60,"T")</f>
        <v>3</v>
      </c>
      <c r="M129" s="363">
        <f>+COUNTIF(C60:AM60,"UN")</f>
        <v>1</v>
      </c>
      <c r="N129" s="363">
        <f>+COUNTIF(C60:AM60,"AL")</f>
        <v>7</v>
      </c>
      <c r="O129" s="363">
        <f>+COUNTIF(C60:AM60,"ML")</f>
        <v>0</v>
      </c>
      <c r="P129" s="363">
        <f>+COUNTIF(C60:AM60,"WE")</f>
        <v>5</v>
      </c>
      <c r="Q129" s="767">
        <f t="shared" si="2"/>
        <v>17</v>
      </c>
      <c r="R129" s="767"/>
      <c r="S129" s="751">
        <f t="shared" si="3"/>
        <v>30</v>
      </c>
      <c r="T129" s="752"/>
      <c r="V129" s="384" t="s">
        <v>89</v>
      </c>
    </row>
    <row r="130" spans="1:39" ht="15" customHeight="1">
      <c r="A130" s="784"/>
      <c r="B130" s="67" t="s">
        <v>21</v>
      </c>
      <c r="C130" s="114">
        <f>+COUNTIF(C61:AM61,"BD")</f>
        <v>0</v>
      </c>
      <c r="D130" s="114">
        <f>+COUNTIF(C61:AM61,"BH")</f>
        <v>7</v>
      </c>
      <c r="E130" s="114">
        <f>+COUNTIF(C61:AM61,"IN")</f>
        <v>0</v>
      </c>
      <c r="F130" s="114">
        <f>+COUNTIF(C61:AM61,"MD")</f>
        <v>0</v>
      </c>
      <c r="G130" s="114">
        <f>+COUNTIF(C61:AM61,"NP")</f>
        <v>0</v>
      </c>
      <c r="H130" s="114">
        <f>+COUNTIF(C61:AM61,"PK")</f>
        <v>0</v>
      </c>
      <c r="I130" s="114">
        <f>+COUNTIF(C61:AM61,"SL")</f>
        <v>0</v>
      </c>
      <c r="J130" s="114">
        <f>+COUNTIF(C61:AM61,"PO")</f>
        <v>4</v>
      </c>
      <c r="K130" s="114">
        <f>+COUNTIF(C61:AM61,"MT")</f>
        <v>3</v>
      </c>
      <c r="L130" s="114">
        <f>+COUNTIF(C61:AM61,"T")</f>
        <v>3</v>
      </c>
      <c r="M130" s="114">
        <f>+COUNTIF(C61:AM61,"UN")</f>
        <v>1</v>
      </c>
      <c r="N130" s="114">
        <f>+COUNTIF(C61:AM61,"AL")</f>
        <v>7</v>
      </c>
      <c r="O130" s="114">
        <f>+COUNTIF(C61:AM61,"ML")</f>
        <v>0</v>
      </c>
      <c r="P130" s="114">
        <f>+COUNTIF(C61:AM61,"WE")</f>
        <v>5</v>
      </c>
      <c r="Q130" s="742">
        <f t="shared" si="2"/>
        <v>17</v>
      </c>
      <c r="R130" s="742"/>
      <c r="S130" s="749">
        <f t="shared" si="3"/>
        <v>30</v>
      </c>
      <c r="T130" s="750"/>
      <c r="V130" s="810" t="s">
        <v>99</v>
      </c>
      <c r="W130" s="811"/>
      <c r="X130" s="811"/>
      <c r="Y130" s="811"/>
      <c r="Z130" s="811"/>
      <c r="AA130" s="811"/>
      <c r="AB130" s="811"/>
      <c r="AC130" s="811"/>
      <c r="AD130" s="811"/>
      <c r="AE130" s="811"/>
      <c r="AF130" s="811"/>
      <c r="AG130" s="811"/>
      <c r="AH130" s="811"/>
      <c r="AI130" s="811"/>
      <c r="AJ130" s="811"/>
      <c r="AK130" s="811"/>
      <c r="AL130" s="811"/>
      <c r="AM130" s="811"/>
    </row>
    <row r="131" spans="1:39" ht="15">
      <c r="A131" s="784"/>
      <c r="B131" s="69" t="s">
        <v>22</v>
      </c>
      <c r="C131" s="114">
        <f>+COUNTIF(C62:AM62,"BD")</f>
        <v>0</v>
      </c>
      <c r="D131" s="114">
        <f>+COUNTIF(C62:AM62,"BH")</f>
        <v>7</v>
      </c>
      <c r="E131" s="114">
        <f>+COUNTIF(C62:AM62,"IN")</f>
        <v>0</v>
      </c>
      <c r="F131" s="114">
        <f>+COUNTIF(C62:AM62,"MD")</f>
        <v>0</v>
      </c>
      <c r="G131" s="114">
        <f>+COUNTIF(C62:AM62,"NP")</f>
        <v>0</v>
      </c>
      <c r="H131" s="114">
        <f>+COUNTIF(C62:AM62,"PK")</f>
        <v>0</v>
      </c>
      <c r="I131" s="114">
        <f>+COUNTIF(C62:AM62,"SL")</f>
        <v>0</v>
      </c>
      <c r="J131" s="114">
        <f>+COUNTIF(C62:AM62,"PO")</f>
        <v>4</v>
      </c>
      <c r="K131" s="114">
        <f>+COUNTIF(C62:AM62,"MT")</f>
        <v>3</v>
      </c>
      <c r="L131" s="114">
        <f>+COUNTIF(C62:AM62,"T")</f>
        <v>3</v>
      </c>
      <c r="M131" s="114">
        <f>+COUNTIF(C62:AM62,"UN")</f>
        <v>1</v>
      </c>
      <c r="N131" s="114">
        <f>+COUNTIF(C62:AM62,"AL")</f>
        <v>7</v>
      </c>
      <c r="O131" s="114">
        <f>+COUNTIF(C62:AM62,"ML")</f>
        <v>0</v>
      </c>
      <c r="P131" s="114">
        <f>+COUNTIF(C62:AM62,"WE")</f>
        <v>5</v>
      </c>
      <c r="Q131" s="742">
        <f t="shared" si="2"/>
        <v>17</v>
      </c>
      <c r="R131" s="742"/>
      <c r="S131" s="749">
        <f t="shared" si="3"/>
        <v>30</v>
      </c>
      <c r="T131" s="750"/>
      <c r="V131" s="810"/>
      <c r="W131" s="811"/>
      <c r="X131" s="811"/>
      <c r="Y131" s="811"/>
      <c r="Z131" s="811"/>
      <c r="AA131" s="811"/>
      <c r="AB131" s="811"/>
      <c r="AC131" s="811"/>
      <c r="AD131" s="811"/>
      <c r="AE131" s="811"/>
      <c r="AF131" s="811"/>
      <c r="AG131" s="811"/>
      <c r="AH131" s="811"/>
      <c r="AI131" s="811"/>
      <c r="AJ131" s="811"/>
      <c r="AK131" s="811"/>
      <c r="AL131" s="811"/>
      <c r="AM131" s="811"/>
    </row>
    <row r="132" spans="1:39" ht="15" customHeight="1">
      <c r="A132" s="784"/>
      <c r="B132" s="71" t="s">
        <v>20</v>
      </c>
      <c r="C132" s="114">
        <f>+COUNTIF(C63:AM63,"BD")</f>
        <v>0</v>
      </c>
      <c r="D132" s="114">
        <f>+COUNTIF(C63:AM63,"BH")</f>
        <v>7</v>
      </c>
      <c r="E132" s="114">
        <f>+COUNTIF(C63:AM63,"IN")</f>
        <v>0</v>
      </c>
      <c r="F132" s="114">
        <f>+COUNTIF(C63:AM63,"MD")</f>
        <v>0</v>
      </c>
      <c r="G132" s="114">
        <f>+COUNTIF(C63:AM63,"NP")</f>
        <v>0</v>
      </c>
      <c r="H132" s="114">
        <f>+COUNTIF(C63:AM63,"PK")</f>
        <v>0</v>
      </c>
      <c r="I132" s="114">
        <f>+COUNTIF(C63:AM63,"SL")</f>
        <v>0</v>
      </c>
      <c r="J132" s="114">
        <f>+COUNTIF(C63:AM63,"PO")</f>
        <v>4</v>
      </c>
      <c r="K132" s="114">
        <f>+COUNTIF(C63:AM63,"MT")</f>
        <v>3</v>
      </c>
      <c r="L132" s="114">
        <f>+COUNTIF(C63:AM63,"T")</f>
        <v>3</v>
      </c>
      <c r="M132" s="114">
        <f>+COUNTIF(C63:AM63,"UN")</f>
        <v>1</v>
      </c>
      <c r="N132" s="114">
        <f>+COUNTIF(C63:AM63,"AL")</f>
        <v>7</v>
      </c>
      <c r="O132" s="114">
        <f>+COUNTIF(C63:AM63,"ML")</f>
        <v>0</v>
      </c>
      <c r="P132" s="114">
        <f>+COUNTIF(C63:AM63,"WE")</f>
        <v>5</v>
      </c>
      <c r="Q132" s="742">
        <f t="shared" si="2"/>
        <v>17</v>
      </c>
      <c r="R132" s="742"/>
      <c r="S132" s="749">
        <f t="shared" si="3"/>
        <v>30</v>
      </c>
      <c r="T132" s="750"/>
      <c r="V132" s="810"/>
      <c r="W132" s="811"/>
      <c r="X132" s="811"/>
      <c r="Y132" s="811"/>
      <c r="Z132" s="811"/>
      <c r="AA132" s="811"/>
      <c r="AB132" s="811"/>
      <c r="AC132" s="811"/>
      <c r="AD132" s="811"/>
      <c r="AE132" s="811"/>
      <c r="AF132" s="811"/>
      <c r="AG132" s="811"/>
      <c r="AH132" s="811"/>
      <c r="AI132" s="811"/>
      <c r="AJ132" s="811"/>
      <c r="AK132" s="811"/>
      <c r="AL132" s="811"/>
      <c r="AM132" s="811"/>
    </row>
    <row r="133" spans="1:39" ht="15.75" thickBot="1">
      <c r="A133" s="791"/>
      <c r="B133" s="361" t="s">
        <v>36</v>
      </c>
      <c r="C133" s="191">
        <f>+COUNTIF(C64:AM64,"BD")</f>
        <v>0</v>
      </c>
      <c r="D133" s="191">
        <f>+COUNTIF(C64:AM64,"BH")</f>
        <v>0</v>
      </c>
      <c r="E133" s="191">
        <f>+COUNTIF(C64:AM64,"IN")</f>
        <v>0</v>
      </c>
      <c r="F133" s="191">
        <f>+COUNTIF(C64:AM64,"MD")</f>
        <v>0</v>
      </c>
      <c r="G133" s="191">
        <f>+COUNTIF(C64:AM64,"NP")</f>
        <v>0</v>
      </c>
      <c r="H133" s="191">
        <f>+COUNTIF(C64:AM64,"PK")</f>
        <v>0</v>
      </c>
      <c r="I133" s="191">
        <f>+COUNTIF(C64:AM64,"SL")</f>
        <v>0</v>
      </c>
      <c r="J133" s="191">
        <f>+COUNTIF(C64:AM64,"PO")</f>
        <v>16</v>
      </c>
      <c r="K133" s="191">
        <f>+COUNTIF(C64:AM64,"MT")</f>
        <v>4</v>
      </c>
      <c r="L133" s="191">
        <f>+COUNTIF(C64:AM64,"T")</f>
        <v>3</v>
      </c>
      <c r="M133" s="191">
        <f>+COUNTIF(C64:AM64,"UN")</f>
        <v>1</v>
      </c>
      <c r="N133" s="191">
        <f>+COUNTIF(C64:AM64,"AL")</f>
        <v>0</v>
      </c>
      <c r="O133" s="191">
        <f>+COUNTIF(C64:AM64,"ML")</f>
        <v>0</v>
      </c>
      <c r="P133" s="191">
        <f>+COUNTIF(C64:AM64,"WE")</f>
        <v>6</v>
      </c>
      <c r="Q133" s="741">
        <f t="shared" si="2"/>
        <v>23</v>
      </c>
      <c r="R133" s="741"/>
      <c r="S133" s="800">
        <f t="shared" si="3"/>
        <v>30</v>
      </c>
      <c r="T133" s="801"/>
      <c r="V133" s="810"/>
      <c r="W133" s="811"/>
      <c r="X133" s="811"/>
      <c r="Y133" s="811"/>
      <c r="Z133" s="811"/>
      <c r="AA133" s="811"/>
      <c r="AB133" s="811"/>
      <c r="AC133" s="811"/>
      <c r="AD133" s="811"/>
      <c r="AE133" s="811"/>
      <c r="AF133" s="811"/>
      <c r="AG133" s="811"/>
      <c r="AH133" s="811"/>
      <c r="AI133" s="811"/>
      <c r="AJ133" s="811"/>
      <c r="AK133" s="811"/>
      <c r="AL133" s="811"/>
      <c r="AM133" s="811"/>
    </row>
    <row r="134" spans="1:39" ht="15">
      <c r="A134" s="783" t="s">
        <v>9</v>
      </c>
      <c r="B134" s="357" t="s">
        <v>19</v>
      </c>
      <c r="C134" s="358">
        <f>+COUNTIF(C66:AM66,"BD")</f>
        <v>0</v>
      </c>
      <c r="D134" s="358">
        <f>+COUNTIF(C66:AM66,"BH")</f>
        <v>0</v>
      </c>
      <c r="E134" s="358">
        <f>+COUNTIF(C66:AM66,"IN")</f>
        <v>0</v>
      </c>
      <c r="F134" s="358">
        <f>+COUNTIF(C66:AM66,"MD")</f>
        <v>0</v>
      </c>
      <c r="G134" s="358">
        <f>+COUNTIF(C66:AM66,"NP")</f>
        <v>0</v>
      </c>
      <c r="H134" s="358">
        <f>+COUNTIF(C66:AM66,"PK")</f>
        <v>5</v>
      </c>
      <c r="I134" s="358">
        <f>+COUNTIF(C66:AM66,"SL")</f>
        <v>10</v>
      </c>
      <c r="J134" s="358">
        <f>+COUNTIF(C66:AM66,"PO")</f>
        <v>5</v>
      </c>
      <c r="K134" s="358">
        <f>+COUNTIF(C66:AM66,"MT")</f>
        <v>2</v>
      </c>
      <c r="L134" s="358">
        <f>+COUNTIF(C66:AM66,"T")</f>
        <v>1</v>
      </c>
      <c r="M134" s="358">
        <f>+COUNTIF(C66:AM66,"UN")</f>
        <v>0</v>
      </c>
      <c r="N134" s="358">
        <f>+COUNTIF(C66:AM66,"AL")</f>
        <v>0</v>
      </c>
      <c r="O134" s="358">
        <f>+COUNTIF(C66:AM66,"ML")</f>
        <v>0</v>
      </c>
      <c r="P134" s="358">
        <f>+COUNTIF(C66:AM66,"WE")</f>
        <v>8</v>
      </c>
      <c r="Q134" s="756">
        <f t="shared" si="2"/>
        <v>23</v>
      </c>
      <c r="R134" s="756"/>
      <c r="S134" s="751">
        <f t="shared" si="3"/>
        <v>31</v>
      </c>
      <c r="T134" s="752"/>
      <c r="V134" s="810"/>
      <c r="W134" s="811"/>
      <c r="X134" s="811"/>
      <c r="Y134" s="811"/>
      <c r="Z134" s="811"/>
      <c r="AA134" s="811"/>
      <c r="AB134" s="811"/>
      <c r="AC134" s="811"/>
      <c r="AD134" s="811"/>
      <c r="AE134" s="811"/>
      <c r="AF134" s="811"/>
      <c r="AG134" s="811"/>
      <c r="AH134" s="811"/>
      <c r="AI134" s="811"/>
      <c r="AJ134" s="811"/>
      <c r="AK134" s="811"/>
      <c r="AL134" s="811"/>
      <c r="AM134" s="811"/>
    </row>
    <row r="135" spans="1:39" ht="15">
      <c r="A135" s="784"/>
      <c r="B135" s="67" t="s">
        <v>21</v>
      </c>
      <c r="C135" s="114">
        <f>+COUNTIF(C67:AM67,"BD")</f>
        <v>0</v>
      </c>
      <c r="D135" s="114">
        <f>+COUNTIF(C67:AM67,"BH")</f>
        <v>0</v>
      </c>
      <c r="E135" s="114">
        <f>+COUNTIF(C67:AM67,"IN")</f>
        <v>0</v>
      </c>
      <c r="F135" s="114">
        <f>+COUNTIF(C67:AM67,"MD")</f>
        <v>0</v>
      </c>
      <c r="G135" s="114">
        <f>+COUNTIF(C67:AM67,"NP")</f>
        <v>0</v>
      </c>
      <c r="H135" s="114">
        <f>+COUNTIF(C67:AM67,"PK")</f>
        <v>5</v>
      </c>
      <c r="I135" s="114">
        <f>+COUNTIF(C67:AM67,"SL")</f>
        <v>10</v>
      </c>
      <c r="J135" s="114">
        <f>+COUNTIF(C67:AM67,"PO")</f>
        <v>5</v>
      </c>
      <c r="K135" s="114">
        <f>+COUNTIF(C67:AM67,"MT")</f>
        <v>2</v>
      </c>
      <c r="L135" s="114">
        <f>+COUNTIF(C67:AM67,"T")</f>
        <v>1</v>
      </c>
      <c r="M135" s="114">
        <f>+COUNTIF(C67:AM67,"UN")</f>
        <v>0</v>
      </c>
      <c r="N135" s="114">
        <f>+COUNTIF(C67:AM67,"AL")</f>
        <v>0</v>
      </c>
      <c r="O135" s="114">
        <f>+COUNTIF(C67:AM67,"ML")</f>
        <v>0</v>
      </c>
      <c r="P135" s="114">
        <f>+COUNTIF(C67:AM67,"WE")</f>
        <v>8</v>
      </c>
      <c r="Q135" s="742">
        <f t="shared" si="2"/>
        <v>23</v>
      </c>
      <c r="R135" s="742"/>
      <c r="S135" s="749">
        <f t="shared" si="3"/>
        <v>31</v>
      </c>
      <c r="T135" s="750"/>
      <c r="V135" s="810"/>
      <c r="W135" s="811"/>
      <c r="X135" s="811"/>
      <c r="Y135" s="811"/>
      <c r="Z135" s="811"/>
      <c r="AA135" s="811"/>
      <c r="AB135" s="811"/>
      <c r="AC135" s="811"/>
      <c r="AD135" s="811"/>
      <c r="AE135" s="811"/>
      <c r="AF135" s="811"/>
      <c r="AG135" s="811"/>
      <c r="AH135" s="811"/>
      <c r="AI135" s="811"/>
      <c r="AJ135" s="811"/>
      <c r="AK135" s="811"/>
      <c r="AL135" s="811"/>
      <c r="AM135" s="811"/>
    </row>
    <row r="136" spans="1:39" ht="15">
      <c r="A136" s="784"/>
      <c r="B136" s="69" t="s">
        <v>22</v>
      </c>
      <c r="C136" s="114">
        <f>+COUNTIF(C68:AM68,"BD")</f>
        <v>0</v>
      </c>
      <c r="D136" s="114">
        <f>+COUNTIF(C68:AM68,"BH")</f>
        <v>0</v>
      </c>
      <c r="E136" s="114">
        <f>+COUNTIF(C68:AM68,"IN")</f>
        <v>0</v>
      </c>
      <c r="F136" s="114">
        <f>+COUNTIF(C68:AM68,"MD")</f>
        <v>0</v>
      </c>
      <c r="G136" s="114">
        <f>+COUNTIF(C68:AM68,"NP")</f>
        <v>0</v>
      </c>
      <c r="H136" s="114">
        <f>+COUNTIF(C68:AM68,"PK")</f>
        <v>5</v>
      </c>
      <c r="I136" s="114">
        <f>+COUNTIF(C68:AM68,"SL")</f>
        <v>10</v>
      </c>
      <c r="J136" s="114">
        <f>+COUNTIF(C68:AM68,"PO")</f>
        <v>0</v>
      </c>
      <c r="K136" s="114">
        <f>+COUNTIF(C68:AM68,"MT")</f>
        <v>2</v>
      </c>
      <c r="L136" s="114">
        <f>+COUNTIF(C68:AM68,"T")</f>
        <v>1</v>
      </c>
      <c r="M136" s="114">
        <f>+COUNTIF(C68:AM68,"UN")</f>
        <v>0</v>
      </c>
      <c r="N136" s="114">
        <f>+COUNTIF(C68:AM68,"AL")</f>
        <v>5</v>
      </c>
      <c r="O136" s="114">
        <f>+COUNTIF(C68:AM68,"ML")</f>
        <v>0</v>
      </c>
      <c r="P136" s="114">
        <f>+COUNTIF(C68:AM68,"WE")</f>
        <v>8</v>
      </c>
      <c r="Q136" s="742">
        <f t="shared" si="2"/>
        <v>18</v>
      </c>
      <c r="R136" s="742"/>
      <c r="S136" s="749">
        <f t="shared" si="3"/>
        <v>31</v>
      </c>
      <c r="T136" s="750"/>
      <c r="V136" s="822"/>
      <c r="W136" s="823"/>
      <c r="X136" s="823"/>
      <c r="Y136" s="823"/>
      <c r="Z136" s="823"/>
      <c r="AA136" s="823"/>
      <c r="AB136" s="823"/>
      <c r="AC136" s="823"/>
      <c r="AD136" s="823"/>
      <c r="AE136" s="823"/>
      <c r="AF136" s="823"/>
      <c r="AG136" s="823"/>
      <c r="AH136" s="823"/>
      <c r="AI136" s="823"/>
      <c r="AJ136" s="823"/>
      <c r="AK136" s="823"/>
      <c r="AL136" s="823"/>
      <c r="AM136" s="823"/>
    </row>
    <row r="137" spans="1:39" ht="15">
      <c r="A137" s="784"/>
      <c r="B137" s="71" t="s">
        <v>20</v>
      </c>
      <c r="C137" s="114">
        <f>+COUNTIF(C69:AM69,"BD")</f>
        <v>0</v>
      </c>
      <c r="D137" s="114">
        <f>+COUNTIF(C69:AM69,"BH")</f>
        <v>0</v>
      </c>
      <c r="E137" s="114">
        <f>+COUNTIF(C69:AM69,"IN")</f>
        <v>0</v>
      </c>
      <c r="F137" s="114">
        <f>+COUNTIF(C69:AM69,"MD")</f>
        <v>0</v>
      </c>
      <c r="G137" s="114">
        <f>+COUNTIF(C69:AM69,"NP")</f>
        <v>0</v>
      </c>
      <c r="H137" s="114">
        <f>+COUNTIF(C69:AM69,"PK")</f>
        <v>5</v>
      </c>
      <c r="I137" s="114">
        <f>+COUNTIF(C69:AM69,"SL")</f>
        <v>9</v>
      </c>
      <c r="J137" s="114">
        <f>+COUNTIF(C69:AM69,"PO")</f>
        <v>6</v>
      </c>
      <c r="K137" s="114">
        <f>+COUNTIF(C69:AM69,"MT")</f>
        <v>2</v>
      </c>
      <c r="L137" s="114">
        <f>+COUNTIF(C69:AM69,"T")</f>
        <v>1</v>
      </c>
      <c r="M137" s="114">
        <f>+COUNTIF(C69:AM69,"UN")</f>
        <v>0</v>
      </c>
      <c r="N137" s="114">
        <f>+COUNTIF(C69:AM69,"AL")</f>
        <v>0</v>
      </c>
      <c r="O137" s="114">
        <f>+COUNTIF(C69:AM69,"ML")</f>
        <v>0</v>
      </c>
      <c r="P137" s="114">
        <f>+COUNTIF(C69:AM69,"WE")</f>
        <v>8</v>
      </c>
      <c r="Q137" s="742">
        <f t="shared" si="2"/>
        <v>23</v>
      </c>
      <c r="R137" s="742"/>
      <c r="S137" s="749">
        <f t="shared" si="3"/>
        <v>31</v>
      </c>
      <c r="T137" s="750"/>
      <c r="V137" s="385"/>
      <c r="W137" s="385"/>
      <c r="X137" s="385"/>
      <c r="Y137" s="385"/>
      <c r="Z137" s="385"/>
      <c r="AA137" s="385"/>
      <c r="AB137" s="385"/>
      <c r="AC137" s="385"/>
      <c r="AD137" s="385"/>
      <c r="AE137" s="385"/>
      <c r="AF137" s="385"/>
      <c r="AG137" s="385"/>
      <c r="AH137" s="385"/>
      <c r="AI137" s="385"/>
      <c r="AJ137" s="385"/>
      <c r="AK137" s="385"/>
      <c r="AL137" s="385"/>
      <c r="AM137" s="385"/>
    </row>
    <row r="138" spans="1:39" ht="15.75" customHeight="1" thickBot="1">
      <c r="A138" s="785"/>
      <c r="B138" s="359" t="s">
        <v>36</v>
      </c>
      <c r="C138" s="360">
        <f>+COUNTIF(C70:AM70,"BD")</f>
        <v>0</v>
      </c>
      <c r="D138" s="360">
        <f>+COUNTIF(C70:AM70,"BH")</f>
        <v>0</v>
      </c>
      <c r="E138" s="360">
        <f>+COUNTIF(C70:AM70,"IN")</f>
        <v>0</v>
      </c>
      <c r="F138" s="360">
        <f>+COUNTIF(C70:AM70,"MD")</f>
        <v>0</v>
      </c>
      <c r="G138" s="360">
        <f>+COUNTIF(C70:AM70,"NP")</f>
        <v>0</v>
      </c>
      <c r="H138" s="360">
        <f>+COUNTIF(C70:AM70,"PK")</f>
        <v>0</v>
      </c>
      <c r="I138" s="360">
        <f>+COUNTIF(C70:AM70,"SL")</f>
        <v>0</v>
      </c>
      <c r="J138" s="360">
        <f>+COUNTIF(C70:AM70,"PO")</f>
        <v>15</v>
      </c>
      <c r="K138" s="360">
        <f>+COUNTIF(C70:AM70,"MT")</f>
        <v>7</v>
      </c>
      <c r="L138" s="360">
        <f>+COUNTIF(C70:AM70,"T")</f>
        <v>3</v>
      </c>
      <c r="M138" s="360">
        <f>+COUNTIF(C70:AM70,"UN")</f>
        <v>0</v>
      </c>
      <c r="N138" s="360">
        <f>+COUNTIF(C70:AM70,"AL")</f>
        <v>0</v>
      </c>
      <c r="O138" s="360">
        <f>+COUNTIF(C70:AM70,"ML")</f>
        <v>0</v>
      </c>
      <c r="P138" s="360">
        <f>+COUNTIF(C70:AM70,"WE")</f>
        <v>6</v>
      </c>
      <c r="Q138" s="744">
        <f t="shared" si="2"/>
        <v>25</v>
      </c>
      <c r="R138" s="744"/>
      <c r="S138" s="747">
        <f t="shared" si="3"/>
        <v>31</v>
      </c>
      <c r="T138" s="748"/>
      <c r="V138" s="824" t="s">
        <v>98</v>
      </c>
      <c r="W138" s="825"/>
      <c r="X138" s="825"/>
      <c r="Y138" s="825"/>
      <c r="Z138" s="825"/>
      <c r="AA138" s="825"/>
      <c r="AB138" s="825"/>
      <c r="AC138" s="825"/>
      <c r="AD138" s="825"/>
      <c r="AE138" s="825"/>
      <c r="AF138" s="825"/>
      <c r="AG138" s="825"/>
      <c r="AH138" s="825"/>
      <c r="AI138" s="825"/>
      <c r="AJ138" s="825"/>
      <c r="AK138" s="825"/>
      <c r="AL138" s="825"/>
      <c r="AM138" s="826"/>
    </row>
    <row r="139" spans="1:39" ht="15">
      <c r="A139" s="792" t="s">
        <v>10</v>
      </c>
      <c r="B139" s="362" t="s">
        <v>19</v>
      </c>
      <c r="C139" s="363">
        <f>+COUNTIF(C72:AM72,"BD")</f>
        <v>0</v>
      </c>
      <c r="D139" s="363">
        <f>+COUNTIF(C72:AM72,"BH")</f>
        <v>0</v>
      </c>
      <c r="E139" s="363">
        <f>+COUNTIF(C72:AM72,"IN")</f>
        <v>1</v>
      </c>
      <c r="F139" s="363">
        <f>+COUNTIF(C72:AM72,"MD")</f>
        <v>0</v>
      </c>
      <c r="G139" s="363">
        <f>+COUNTIF(C72:AM72,"NP")</f>
        <v>0</v>
      </c>
      <c r="H139" s="363">
        <f>+COUNTIF(C72:AM72,"PK")</f>
        <v>10</v>
      </c>
      <c r="I139" s="363">
        <f>+COUNTIF(C72:AM72,"SL")</f>
        <v>0</v>
      </c>
      <c r="J139" s="363">
        <f>+COUNTIF(C72:AM72,"PO")</f>
        <v>6</v>
      </c>
      <c r="K139" s="363">
        <f>+COUNTIF(C72:AM72,"MT")</f>
        <v>3</v>
      </c>
      <c r="L139" s="363">
        <f>+COUNTIF(C72:AM72,"T")</f>
        <v>1</v>
      </c>
      <c r="M139" s="363">
        <f>+COUNTIF(C72:AM72,"UN")</f>
        <v>1</v>
      </c>
      <c r="N139" s="363">
        <f>+COUNTIF(C72:AM72,"AL")</f>
        <v>0</v>
      </c>
      <c r="O139" s="363">
        <f>+COUNTIF(C72:AM72,"ML")</f>
        <v>0</v>
      </c>
      <c r="P139" s="363">
        <f>+COUNTIF(C72:AM72,"WE")</f>
        <v>8</v>
      </c>
      <c r="Q139" s="757">
        <f t="shared" si="2"/>
        <v>21</v>
      </c>
      <c r="R139" s="757"/>
      <c r="S139" s="806">
        <f t="shared" si="3"/>
        <v>30</v>
      </c>
      <c r="T139" s="807"/>
      <c r="V139" s="827"/>
      <c r="W139" s="828"/>
      <c r="X139" s="828"/>
      <c r="Y139" s="828"/>
      <c r="Z139" s="828"/>
      <c r="AA139" s="828"/>
      <c r="AB139" s="828"/>
      <c r="AC139" s="828"/>
      <c r="AD139" s="828"/>
      <c r="AE139" s="828"/>
      <c r="AF139" s="828"/>
      <c r="AG139" s="828"/>
      <c r="AH139" s="828"/>
      <c r="AI139" s="828"/>
      <c r="AJ139" s="828"/>
      <c r="AK139" s="828"/>
      <c r="AL139" s="828"/>
      <c r="AM139" s="829"/>
    </row>
    <row r="140" spans="1:39" ht="15">
      <c r="A140" s="784"/>
      <c r="B140" s="67" t="s">
        <v>21</v>
      </c>
      <c r="C140" s="114">
        <f>+COUNTIF(C73:AM73,"BD")</f>
        <v>0</v>
      </c>
      <c r="D140" s="114">
        <f>+COUNTIF(C73:AM73,"BH")</f>
        <v>0</v>
      </c>
      <c r="E140" s="114">
        <f>+COUNTIF(C73:AM73,"IN")</f>
        <v>1</v>
      </c>
      <c r="F140" s="114">
        <f>+COUNTIF(C73:AM73,"MD")</f>
        <v>0</v>
      </c>
      <c r="G140" s="114">
        <f>+COUNTIF(C73:AM73,"NP")</f>
        <v>0</v>
      </c>
      <c r="H140" s="114">
        <f>+COUNTIF(C73:AM73,"PK")</f>
        <v>10</v>
      </c>
      <c r="I140" s="114">
        <f>+COUNTIF(C73:AM73,"SL")</f>
        <v>0</v>
      </c>
      <c r="J140" s="114">
        <f>+COUNTIF(C73:AM73,"PO")</f>
        <v>6</v>
      </c>
      <c r="K140" s="114">
        <f>+COUNTIF(C73:AM73,"MT")</f>
        <v>3</v>
      </c>
      <c r="L140" s="114">
        <f>+COUNTIF(C73:AM73,"T")</f>
        <v>1</v>
      </c>
      <c r="M140" s="114">
        <f>+COUNTIF(C73:AM73,"UN")</f>
        <v>1</v>
      </c>
      <c r="N140" s="114">
        <f>+COUNTIF(C73:AM73,"AL")</f>
        <v>0</v>
      </c>
      <c r="O140" s="114">
        <f>+COUNTIF(C73:AM73,"ML")</f>
        <v>0</v>
      </c>
      <c r="P140" s="114">
        <f>+COUNTIF(C73:AM73,"WE")</f>
        <v>8</v>
      </c>
      <c r="Q140" s="741">
        <f t="shared" si="2"/>
        <v>21</v>
      </c>
      <c r="R140" s="741"/>
      <c r="S140" s="749">
        <f t="shared" si="3"/>
        <v>30</v>
      </c>
      <c r="T140" s="750"/>
      <c r="V140" s="827"/>
      <c r="W140" s="828"/>
      <c r="X140" s="828"/>
      <c r="Y140" s="828"/>
      <c r="Z140" s="828"/>
      <c r="AA140" s="828"/>
      <c r="AB140" s="828"/>
      <c r="AC140" s="828"/>
      <c r="AD140" s="828"/>
      <c r="AE140" s="828"/>
      <c r="AF140" s="828"/>
      <c r="AG140" s="828"/>
      <c r="AH140" s="828"/>
      <c r="AI140" s="828"/>
      <c r="AJ140" s="828"/>
      <c r="AK140" s="828"/>
      <c r="AL140" s="828"/>
      <c r="AM140" s="829"/>
    </row>
    <row r="141" spans="1:39" ht="15">
      <c r="A141" s="784"/>
      <c r="B141" s="69" t="s">
        <v>22</v>
      </c>
      <c r="C141" s="114">
        <f>+COUNTIF(C74:AM74,"BD")</f>
        <v>0</v>
      </c>
      <c r="D141" s="114">
        <f>+COUNTIF(C74:AM74,"BH")</f>
        <v>0</v>
      </c>
      <c r="E141" s="114">
        <f>+COUNTIF(C74:AM74,"IN")</f>
        <v>1</v>
      </c>
      <c r="F141" s="114">
        <f>+COUNTIF(C74:AM74,"MD")</f>
        <v>0</v>
      </c>
      <c r="G141" s="114">
        <f>+COUNTIF(C74:AM74,"NP")</f>
        <v>0</v>
      </c>
      <c r="H141" s="114">
        <f>+COUNTIF(C74:AM74,"PK")</f>
        <v>10</v>
      </c>
      <c r="I141" s="114">
        <f>+COUNTIF(C74:AM74,"SL")</f>
        <v>0</v>
      </c>
      <c r="J141" s="114">
        <f>+COUNTIF(C74:AM74,"PO")</f>
        <v>6</v>
      </c>
      <c r="K141" s="114">
        <f>+COUNTIF(C74:AM74,"MT")</f>
        <v>3</v>
      </c>
      <c r="L141" s="114">
        <f>+COUNTIF(C74:AM74,"T")</f>
        <v>1</v>
      </c>
      <c r="M141" s="114">
        <f>+COUNTIF(C74:AM74,"UN")</f>
        <v>1</v>
      </c>
      <c r="N141" s="114">
        <f>+COUNTIF(C74:AM74,"AL")</f>
        <v>0</v>
      </c>
      <c r="O141" s="114">
        <f>+COUNTIF(C74:AM74,"ML")</f>
        <v>0</v>
      </c>
      <c r="P141" s="114">
        <f>+COUNTIF(C74:AM74,"WE")</f>
        <v>8</v>
      </c>
      <c r="Q141" s="741">
        <f t="shared" si="2"/>
        <v>21</v>
      </c>
      <c r="R141" s="741"/>
      <c r="S141" s="749">
        <f t="shared" si="3"/>
        <v>30</v>
      </c>
      <c r="T141" s="750"/>
      <c r="V141" s="827"/>
      <c r="W141" s="828"/>
      <c r="X141" s="828"/>
      <c r="Y141" s="828"/>
      <c r="Z141" s="828"/>
      <c r="AA141" s="828"/>
      <c r="AB141" s="828"/>
      <c r="AC141" s="828"/>
      <c r="AD141" s="828"/>
      <c r="AE141" s="828"/>
      <c r="AF141" s="828"/>
      <c r="AG141" s="828"/>
      <c r="AH141" s="828"/>
      <c r="AI141" s="828"/>
      <c r="AJ141" s="828"/>
      <c r="AK141" s="828"/>
      <c r="AL141" s="828"/>
      <c r="AM141" s="829"/>
    </row>
    <row r="142" spans="1:39" ht="15">
      <c r="A142" s="784"/>
      <c r="B142" s="71" t="s">
        <v>20</v>
      </c>
      <c r="C142" s="114">
        <f>+COUNTIF(C75:AM75,"BD")</f>
        <v>0</v>
      </c>
      <c r="D142" s="114">
        <f>+COUNTIF(C75:AM75,"BH")</f>
        <v>0</v>
      </c>
      <c r="E142" s="114">
        <f>+COUNTIF(C75:AM75,"IN")</f>
        <v>1</v>
      </c>
      <c r="F142" s="114">
        <f>+COUNTIF(C75:AM75,"MD")</f>
        <v>0</v>
      </c>
      <c r="G142" s="114">
        <f>+COUNTIF(C75:AM75,"NP")</f>
        <v>0</v>
      </c>
      <c r="H142" s="114">
        <f>+COUNTIF(C75:AM75,"PK")</f>
        <v>10</v>
      </c>
      <c r="I142" s="114">
        <f>+COUNTIF(C75:AM75,"SL")</f>
        <v>0</v>
      </c>
      <c r="J142" s="114">
        <f>+COUNTIF(C75:AM75,"PO")</f>
        <v>6</v>
      </c>
      <c r="K142" s="114">
        <f>+COUNTIF(C75:AM75,"MT")</f>
        <v>3</v>
      </c>
      <c r="L142" s="114">
        <f>+COUNTIF(C75:AM75,"T")</f>
        <v>1</v>
      </c>
      <c r="M142" s="114">
        <f>+COUNTIF(C75:AM75,"UN")</f>
        <v>1</v>
      </c>
      <c r="N142" s="114">
        <f>+COUNTIF(C75:AM75,"AL")</f>
        <v>0</v>
      </c>
      <c r="O142" s="114">
        <f>+COUNTIF(C75:AM75,"ML")</f>
        <v>0</v>
      </c>
      <c r="P142" s="114">
        <f>+COUNTIF(C75:AM75,"WE")</f>
        <v>8</v>
      </c>
      <c r="Q142" s="741">
        <f t="shared" si="2"/>
        <v>21</v>
      </c>
      <c r="R142" s="741"/>
      <c r="S142" s="749">
        <f t="shared" si="3"/>
        <v>30</v>
      </c>
      <c r="T142" s="750"/>
      <c r="V142" s="827"/>
      <c r="W142" s="828"/>
      <c r="X142" s="828"/>
      <c r="Y142" s="828"/>
      <c r="Z142" s="828"/>
      <c r="AA142" s="828"/>
      <c r="AB142" s="828"/>
      <c r="AC142" s="828"/>
      <c r="AD142" s="828"/>
      <c r="AE142" s="828"/>
      <c r="AF142" s="828"/>
      <c r="AG142" s="828"/>
      <c r="AH142" s="828"/>
      <c r="AI142" s="828"/>
      <c r="AJ142" s="828"/>
      <c r="AK142" s="828"/>
      <c r="AL142" s="828"/>
      <c r="AM142" s="829"/>
    </row>
    <row r="143" spans="1:39" ht="15.75" thickBot="1">
      <c r="A143" s="791"/>
      <c r="B143" s="361" t="s">
        <v>36</v>
      </c>
      <c r="C143" s="191">
        <f>+COUNTIF(C76:AM76,"BD")</f>
        <v>0</v>
      </c>
      <c r="D143" s="191">
        <f>+COUNTIF(C76:AM76,"BH")</f>
        <v>0</v>
      </c>
      <c r="E143" s="191">
        <f>+COUNTIF(C76:AM76,"IN")</f>
        <v>0</v>
      </c>
      <c r="F143" s="191">
        <f>+COUNTIF(C76:AM76,"MD")</f>
        <v>0</v>
      </c>
      <c r="G143" s="191">
        <f>+COUNTIF(C76:AM76,"NP")</f>
        <v>0</v>
      </c>
      <c r="H143" s="191">
        <f>+COUNTIF(C76:AM76,"PK")</f>
        <v>0</v>
      </c>
      <c r="I143" s="191">
        <f>+COUNTIF(C76:AM76,"SL")</f>
        <v>0</v>
      </c>
      <c r="J143" s="191">
        <f>+COUNTIF(C76:AM76,"PO")</f>
        <v>17</v>
      </c>
      <c r="K143" s="191">
        <f>+COUNTIF(C76:AM76,"MT")</f>
        <v>3</v>
      </c>
      <c r="L143" s="191">
        <f>+COUNTIF(C76:AM76,"T")</f>
        <v>0</v>
      </c>
      <c r="M143" s="191">
        <f>+COUNTIF(C76:AM76,"UN")</f>
        <v>1</v>
      </c>
      <c r="N143" s="191">
        <f>+COUNTIF(C76:AM76,"AL")</f>
        <v>0</v>
      </c>
      <c r="O143" s="191">
        <f>+COUNTIF(C76:AM76,"ML")</f>
        <v>0</v>
      </c>
      <c r="P143" s="191">
        <f>+COUNTIF(C76:AM76,"WE")</f>
        <v>9</v>
      </c>
      <c r="Q143" s="741">
        <f t="shared" si="2"/>
        <v>20</v>
      </c>
      <c r="R143" s="741"/>
      <c r="S143" s="747">
        <f t="shared" si="3"/>
        <v>30</v>
      </c>
      <c r="T143" s="748"/>
      <c r="V143" s="827"/>
      <c r="W143" s="828"/>
      <c r="X143" s="828"/>
      <c r="Y143" s="828"/>
      <c r="Z143" s="828"/>
      <c r="AA143" s="828"/>
      <c r="AB143" s="828"/>
      <c r="AC143" s="828"/>
      <c r="AD143" s="828"/>
      <c r="AE143" s="828"/>
      <c r="AF143" s="828"/>
      <c r="AG143" s="828"/>
      <c r="AH143" s="828"/>
      <c r="AI143" s="828"/>
      <c r="AJ143" s="828"/>
      <c r="AK143" s="828"/>
      <c r="AL143" s="828"/>
      <c r="AM143" s="829"/>
    </row>
    <row r="144" spans="1:39" ht="15">
      <c r="A144" s="783" t="s">
        <v>11</v>
      </c>
      <c r="B144" s="357" t="s">
        <v>19</v>
      </c>
      <c r="C144" s="358">
        <f>+COUNTIF(C78:AM78,"BD")</f>
        <v>0</v>
      </c>
      <c r="D144" s="358">
        <f>+COUNTIF(C78:AM78,"BH")</f>
        <v>5</v>
      </c>
      <c r="E144" s="358">
        <f>+COUNTIF(C78:AM78,"IN")</f>
        <v>8</v>
      </c>
      <c r="F144" s="358">
        <f>+COUNTIF(C78:AM78,"MD")</f>
        <v>0</v>
      </c>
      <c r="G144" s="358">
        <f>+COUNTIF(C78:AM78,"NP")</f>
        <v>0</v>
      </c>
      <c r="H144" s="358">
        <f>+COUNTIF(C78:AM78,"PK")</f>
        <v>0</v>
      </c>
      <c r="I144" s="358">
        <f>+COUNTIF(C78:AM78,"SL")</f>
        <v>0</v>
      </c>
      <c r="J144" s="358">
        <f>+COUNTIF(C78:AM78,"PO")</f>
        <v>0</v>
      </c>
      <c r="K144" s="358">
        <f>+COUNTIF(C78:AM78,"MT")</f>
        <v>0</v>
      </c>
      <c r="L144" s="358">
        <f>+COUNTIF(C78:AM78,"T")</f>
        <v>2</v>
      </c>
      <c r="M144" s="358">
        <f>+COUNTIF(C78:AM78,"UN")</f>
        <v>1</v>
      </c>
      <c r="N144" s="358">
        <f>+COUNTIF(C78:AM78,"AL")</f>
        <v>8</v>
      </c>
      <c r="O144" s="358">
        <f>+COUNTIF(C78:AM78,"ML")</f>
        <v>0</v>
      </c>
      <c r="P144" s="358">
        <f>+COUNTIF(C78:AM78,"WE")</f>
        <v>7</v>
      </c>
      <c r="Q144" s="756">
        <f t="shared" si="2"/>
        <v>15</v>
      </c>
      <c r="R144" s="756"/>
      <c r="S144" s="751">
        <f t="shared" si="3"/>
        <v>31</v>
      </c>
      <c r="T144" s="752"/>
      <c r="V144" s="830"/>
      <c r="W144" s="831"/>
      <c r="X144" s="831"/>
      <c r="Y144" s="831"/>
      <c r="Z144" s="831"/>
      <c r="AA144" s="831"/>
      <c r="AB144" s="831"/>
      <c r="AC144" s="831"/>
      <c r="AD144" s="831"/>
      <c r="AE144" s="831"/>
      <c r="AF144" s="831"/>
      <c r="AG144" s="831"/>
      <c r="AH144" s="831"/>
      <c r="AI144" s="831"/>
      <c r="AJ144" s="831"/>
      <c r="AK144" s="831"/>
      <c r="AL144" s="831"/>
      <c r="AM144" s="832"/>
    </row>
    <row r="145" spans="1:39" ht="15">
      <c r="A145" s="784"/>
      <c r="B145" s="67" t="s">
        <v>21</v>
      </c>
      <c r="C145" s="114">
        <f>+COUNTIF(C79:AM79,"BD")</f>
        <v>0</v>
      </c>
      <c r="D145" s="114">
        <f>+COUNTIF(C79:AM79,"BH")</f>
        <v>5</v>
      </c>
      <c r="E145" s="114">
        <f>+COUNTIF(C79:AM79,"IN")</f>
        <v>8</v>
      </c>
      <c r="F145" s="114">
        <f>+COUNTIF(C79:AM79,"MD")</f>
        <v>0</v>
      </c>
      <c r="G145" s="114">
        <f>+COUNTIF(C79:AM79,"NP")</f>
        <v>0</v>
      </c>
      <c r="H145" s="114">
        <f>+COUNTIF(C79:AM79,"PK")</f>
        <v>0</v>
      </c>
      <c r="I145" s="114">
        <f>+COUNTIF(C79:AM79,"SL")</f>
        <v>0</v>
      </c>
      <c r="J145" s="114">
        <f>+COUNTIF(C79:AM79,"PO")</f>
        <v>0</v>
      </c>
      <c r="K145" s="114">
        <f>+COUNTIF(C79:AM79,"MT")</f>
        <v>0</v>
      </c>
      <c r="L145" s="114">
        <f>+COUNTIF(C79:AM79,"T")</f>
        <v>2</v>
      </c>
      <c r="M145" s="114">
        <f>+COUNTIF(C79:AM79,"UN")</f>
        <v>1</v>
      </c>
      <c r="N145" s="114">
        <f>+COUNTIF(C79:AM79,"AL")</f>
        <v>8</v>
      </c>
      <c r="O145" s="114">
        <f>+COUNTIF(C79:AM79,"ML")</f>
        <v>0</v>
      </c>
      <c r="P145" s="114">
        <f>+COUNTIF(C79:AM79,"WE")</f>
        <v>7</v>
      </c>
      <c r="Q145" s="742">
        <f t="shared" si="2"/>
        <v>15</v>
      </c>
      <c r="R145" s="742"/>
      <c r="S145" s="749">
        <f t="shared" si="3"/>
        <v>31</v>
      </c>
      <c r="T145" s="750"/>
      <c r="V145" s="385"/>
      <c r="W145" s="385"/>
      <c r="X145" s="385"/>
      <c r="Y145" s="385"/>
      <c r="Z145" s="385"/>
      <c r="AA145" s="385"/>
      <c r="AB145" s="385"/>
      <c r="AC145" s="385"/>
      <c r="AD145" s="385"/>
      <c r="AE145" s="385"/>
      <c r="AF145" s="385"/>
      <c r="AG145" s="385"/>
      <c r="AH145" s="385"/>
      <c r="AI145" s="385"/>
      <c r="AJ145" s="385"/>
      <c r="AK145" s="385"/>
      <c r="AL145" s="385"/>
      <c r="AM145" s="385"/>
    </row>
    <row r="146" spans="1:39" ht="15" customHeight="1">
      <c r="A146" s="784"/>
      <c r="B146" s="69" t="s">
        <v>22</v>
      </c>
      <c r="C146" s="114">
        <f>+COUNTIF(C80:AM80,"BD")</f>
        <v>0</v>
      </c>
      <c r="D146" s="114">
        <f>+COUNTIF(C80:AM80,"BH")</f>
        <v>5</v>
      </c>
      <c r="E146" s="114">
        <f>+COUNTIF(C80:AM80,"IN")</f>
        <v>8</v>
      </c>
      <c r="F146" s="114">
        <f>+COUNTIF(C80:AM80,"MD")</f>
        <v>0</v>
      </c>
      <c r="G146" s="114">
        <f>+COUNTIF(C80:AM80,"NP")</f>
        <v>0</v>
      </c>
      <c r="H146" s="114">
        <f>+COUNTIF(C80:AM80,"PK")</f>
        <v>0</v>
      </c>
      <c r="I146" s="114">
        <f>+COUNTIF(C80:AM80,"SL")</f>
        <v>0</v>
      </c>
      <c r="J146" s="114">
        <f>+COUNTIF(C80:AM80,"PO")</f>
        <v>0</v>
      </c>
      <c r="K146" s="114">
        <f>+COUNTIF(C80:AM80,"MT")</f>
        <v>0</v>
      </c>
      <c r="L146" s="114">
        <f>+COUNTIF(C80:AM80,"T")</f>
        <v>2</v>
      </c>
      <c r="M146" s="114">
        <f>+COUNTIF(C80:AM80,"UN")</f>
        <v>1</v>
      </c>
      <c r="N146" s="114">
        <f>+COUNTIF(C80:AM80,"AL")</f>
        <v>8</v>
      </c>
      <c r="O146" s="114">
        <f>+COUNTIF(C80:AM80,"ML")</f>
        <v>0</v>
      </c>
      <c r="P146" s="114">
        <f>+COUNTIF(C80:AM80,"WE")</f>
        <v>7</v>
      </c>
      <c r="Q146" s="742">
        <f t="shared" si="2"/>
        <v>15</v>
      </c>
      <c r="R146" s="742"/>
      <c r="S146" s="749">
        <f t="shared" si="3"/>
        <v>31</v>
      </c>
      <c r="T146" s="750"/>
      <c r="V146" s="833" t="s">
        <v>110</v>
      </c>
      <c r="W146" s="834"/>
      <c r="X146" s="834"/>
      <c r="Y146" s="834"/>
      <c r="Z146" s="834"/>
      <c r="AA146" s="834"/>
      <c r="AB146" s="834"/>
      <c r="AC146" s="834"/>
      <c r="AD146" s="834"/>
      <c r="AE146" s="834"/>
      <c r="AF146" s="834"/>
      <c r="AG146" s="834"/>
      <c r="AH146" s="834"/>
      <c r="AI146" s="834"/>
      <c r="AJ146" s="834"/>
      <c r="AK146" s="834"/>
      <c r="AL146" s="834"/>
      <c r="AM146" s="835"/>
    </row>
    <row r="147" spans="1:39" ht="15">
      <c r="A147" s="784"/>
      <c r="B147" s="71" t="s">
        <v>20</v>
      </c>
      <c r="C147" s="114">
        <f>+COUNTIF(C81:AM81,"BD")</f>
        <v>0</v>
      </c>
      <c r="D147" s="114">
        <f>+COUNTIF(C81:AM81,"BH")</f>
        <v>5</v>
      </c>
      <c r="E147" s="114">
        <f>+COUNTIF(C81:AM81,"IN")</f>
        <v>8</v>
      </c>
      <c r="F147" s="114">
        <f>+COUNTIF(C81:AM81,"MD")</f>
        <v>0</v>
      </c>
      <c r="G147" s="114">
        <f>+COUNTIF(C81:AM81,"NP")</f>
        <v>0</v>
      </c>
      <c r="H147" s="114">
        <f>+COUNTIF(C81:AM81,"PK")</f>
        <v>0</v>
      </c>
      <c r="I147" s="114">
        <f>+COUNTIF(C81:AM81,"SL")</f>
        <v>0</v>
      </c>
      <c r="J147" s="114">
        <f>+COUNTIF(C81:AM81,"PO")</f>
        <v>0</v>
      </c>
      <c r="K147" s="114">
        <f>+COUNTIF(C81:AM81,"MT")</f>
        <v>0</v>
      </c>
      <c r="L147" s="114">
        <f>+COUNTIF(C81:AM81,"T")</f>
        <v>2</v>
      </c>
      <c r="M147" s="114">
        <f>+COUNTIF(C81:AM81,"UN")</f>
        <v>1</v>
      </c>
      <c r="N147" s="114">
        <f>+COUNTIF(C81:AM81,"AL")</f>
        <v>8</v>
      </c>
      <c r="O147" s="114">
        <f>+COUNTIF(C81:AM81,"ML")</f>
        <v>0</v>
      </c>
      <c r="P147" s="114">
        <f>+COUNTIF(C81:AM81,"WE")</f>
        <v>7</v>
      </c>
      <c r="Q147" s="742">
        <f t="shared" si="2"/>
        <v>15</v>
      </c>
      <c r="R147" s="742"/>
      <c r="S147" s="749">
        <f t="shared" si="3"/>
        <v>31</v>
      </c>
      <c r="T147" s="750"/>
      <c r="V147" s="836"/>
      <c r="W147" s="837"/>
      <c r="X147" s="837"/>
      <c r="Y147" s="837"/>
      <c r="Z147" s="837"/>
      <c r="AA147" s="837"/>
      <c r="AB147" s="837"/>
      <c r="AC147" s="837"/>
      <c r="AD147" s="837"/>
      <c r="AE147" s="837"/>
      <c r="AF147" s="837"/>
      <c r="AG147" s="837"/>
      <c r="AH147" s="837"/>
      <c r="AI147" s="837"/>
      <c r="AJ147" s="837"/>
      <c r="AK147" s="837"/>
      <c r="AL147" s="837"/>
      <c r="AM147" s="838"/>
    </row>
    <row r="148" spans="1:39" ht="15.75" customHeight="1" thickBot="1">
      <c r="A148" s="791"/>
      <c r="B148" s="361" t="s">
        <v>36</v>
      </c>
      <c r="C148" s="191">
        <f>+COUNTIF(C82:AM82,"BD")</f>
        <v>0</v>
      </c>
      <c r="D148" s="191">
        <f>+COUNTIF(C82:AM82,"BH")</f>
        <v>0</v>
      </c>
      <c r="E148" s="191">
        <f>+COUNTIF(C82:AM82,"IN")</f>
        <v>0</v>
      </c>
      <c r="F148" s="191">
        <f>+COUNTIF(C82:AM82,"MD")</f>
        <v>0</v>
      </c>
      <c r="G148" s="191">
        <f>+COUNTIF(C82:AM82,"NP")</f>
        <v>0</v>
      </c>
      <c r="H148" s="191">
        <f>+COUNTIF(C82:AM82,"PK")</f>
        <v>0</v>
      </c>
      <c r="I148" s="191">
        <f>+COUNTIF(C82:AM82,"SL")</f>
        <v>0</v>
      </c>
      <c r="J148" s="191">
        <f>+COUNTIF(C82:AM82,"PO")</f>
        <v>14</v>
      </c>
      <c r="K148" s="191">
        <f>+COUNTIF(C82:AM82,"MT")</f>
        <v>0</v>
      </c>
      <c r="L148" s="191">
        <f>+COUNTIF(C82:AM82,"T")</f>
        <v>0</v>
      </c>
      <c r="M148" s="191">
        <f>+COUNTIF(C82:AM82,"UN")</f>
        <v>1</v>
      </c>
      <c r="N148" s="191">
        <f>+COUNTIF(C82:AM82,"AL")</f>
        <v>8</v>
      </c>
      <c r="O148" s="191">
        <f>+COUNTIF(C82:AM82,"ML")</f>
        <v>0</v>
      </c>
      <c r="P148" s="191">
        <f>+COUNTIF(C82:AM82,"WE")</f>
        <v>8</v>
      </c>
      <c r="Q148" s="741">
        <f t="shared" si="2"/>
        <v>14</v>
      </c>
      <c r="R148" s="741"/>
      <c r="S148" s="804">
        <f t="shared" si="3"/>
        <v>31</v>
      </c>
      <c r="T148" s="805"/>
      <c r="V148" s="839" t="s">
        <v>90</v>
      </c>
      <c r="W148" s="808"/>
      <c r="X148" s="808"/>
      <c r="Y148" s="808"/>
      <c r="Z148" s="808"/>
      <c r="AA148" s="808"/>
      <c r="AB148" s="808"/>
      <c r="AC148" s="461"/>
      <c r="AD148" s="461"/>
      <c r="AE148" s="462"/>
      <c r="AF148" s="808" t="s">
        <v>94</v>
      </c>
      <c r="AG148" s="808"/>
      <c r="AH148" s="808"/>
      <c r="AI148" s="808"/>
      <c r="AJ148" s="808"/>
      <c r="AK148" s="808"/>
      <c r="AL148" s="808"/>
      <c r="AM148" s="809"/>
    </row>
    <row r="149" spans="1:39" ht="17.25" customHeight="1">
      <c r="A149" s="780" t="s">
        <v>88</v>
      </c>
      <c r="B149" s="377" t="s">
        <v>19</v>
      </c>
      <c r="C149" s="378">
        <f aca="true" t="shared" si="4" ref="C149:Q149">+SUM(C144,C139,C134,C129,C124,C119,C114,C109,C104,C99,C94,C89)</f>
        <v>40</v>
      </c>
      <c r="D149" s="378">
        <f t="shared" si="4"/>
        <v>12</v>
      </c>
      <c r="E149" s="378">
        <f t="shared" si="4"/>
        <v>19</v>
      </c>
      <c r="F149" s="378">
        <f t="shared" si="4"/>
        <v>10</v>
      </c>
      <c r="G149" s="378">
        <f t="shared" si="4"/>
        <v>41</v>
      </c>
      <c r="H149" s="378">
        <f t="shared" si="4"/>
        <v>25</v>
      </c>
      <c r="I149" s="378">
        <f t="shared" si="4"/>
        <v>35</v>
      </c>
      <c r="J149" s="378">
        <f t="shared" si="4"/>
        <v>25</v>
      </c>
      <c r="K149" s="378">
        <f t="shared" si="4"/>
        <v>16</v>
      </c>
      <c r="L149" s="378">
        <f t="shared" si="4"/>
        <v>21</v>
      </c>
      <c r="M149" s="378">
        <f t="shared" si="4"/>
        <v>5</v>
      </c>
      <c r="N149" s="378">
        <f t="shared" si="4"/>
        <v>34</v>
      </c>
      <c r="O149" s="378">
        <f t="shared" si="4"/>
        <v>0</v>
      </c>
      <c r="P149" s="378">
        <f t="shared" si="4"/>
        <v>82</v>
      </c>
      <c r="Q149" s="786">
        <f t="shared" si="4"/>
        <v>244</v>
      </c>
      <c r="R149" s="786"/>
      <c r="S149" s="745">
        <f t="shared" si="3"/>
        <v>365</v>
      </c>
      <c r="T149" s="746"/>
      <c r="V149" s="810" t="s">
        <v>97</v>
      </c>
      <c r="W149" s="811"/>
      <c r="X149" s="811"/>
      <c r="Y149" s="811"/>
      <c r="Z149" s="811"/>
      <c r="AA149" s="811"/>
      <c r="AB149" s="811"/>
      <c r="AC149" s="811"/>
      <c r="AD149" s="811"/>
      <c r="AE149" s="463"/>
      <c r="AF149" s="808" t="s">
        <v>95</v>
      </c>
      <c r="AG149" s="808"/>
      <c r="AH149" s="808"/>
      <c r="AI149" s="808"/>
      <c r="AJ149" s="808"/>
      <c r="AK149" s="808"/>
      <c r="AL149" s="808"/>
      <c r="AM149" s="809"/>
    </row>
    <row r="150" spans="1:39" ht="15" customHeight="1">
      <c r="A150" s="781"/>
      <c r="B150" s="376" t="s">
        <v>21</v>
      </c>
      <c r="C150" s="379">
        <f aca="true" t="shared" si="5" ref="C150:Q150">+SUM(C145,C140,C135,C130,C125,C120,C115,C110,C105,C100,C95,C90)</f>
        <v>24</v>
      </c>
      <c r="D150" s="379">
        <f t="shared" si="5"/>
        <v>12</v>
      </c>
      <c r="E150" s="379">
        <f t="shared" si="5"/>
        <v>19</v>
      </c>
      <c r="F150" s="379">
        <f t="shared" si="5"/>
        <v>10</v>
      </c>
      <c r="G150" s="379">
        <f t="shared" si="5"/>
        <v>30</v>
      </c>
      <c r="H150" s="379">
        <f t="shared" si="5"/>
        <v>25</v>
      </c>
      <c r="I150" s="379">
        <f t="shared" si="5"/>
        <v>35</v>
      </c>
      <c r="J150" s="379">
        <f t="shared" si="5"/>
        <v>21</v>
      </c>
      <c r="K150" s="379">
        <f t="shared" si="5"/>
        <v>12</v>
      </c>
      <c r="L150" s="379">
        <f t="shared" si="5"/>
        <v>17</v>
      </c>
      <c r="M150" s="379">
        <f t="shared" si="5"/>
        <v>5</v>
      </c>
      <c r="N150" s="379">
        <f t="shared" si="5"/>
        <v>18</v>
      </c>
      <c r="O150" s="379">
        <f t="shared" si="5"/>
        <v>0</v>
      </c>
      <c r="P150" s="379">
        <f t="shared" si="5"/>
        <v>73</v>
      </c>
      <c r="Q150" s="787">
        <f t="shared" si="5"/>
        <v>205</v>
      </c>
      <c r="R150" s="787"/>
      <c r="S150" s="759">
        <f t="shared" si="3"/>
        <v>301</v>
      </c>
      <c r="T150" s="760"/>
      <c r="V150" s="839" t="s">
        <v>92</v>
      </c>
      <c r="W150" s="808"/>
      <c r="X150" s="808"/>
      <c r="Y150" s="808"/>
      <c r="Z150" s="808"/>
      <c r="AA150" s="808"/>
      <c r="AB150" s="808"/>
      <c r="AC150" s="808"/>
      <c r="AD150" s="461"/>
      <c r="AE150" s="463"/>
      <c r="AF150" s="808" t="s">
        <v>96</v>
      </c>
      <c r="AG150" s="808"/>
      <c r="AH150" s="808"/>
      <c r="AI150" s="808"/>
      <c r="AJ150" s="808"/>
      <c r="AK150" s="808"/>
      <c r="AL150" s="808"/>
      <c r="AM150" s="809"/>
    </row>
    <row r="151" spans="1:39" ht="15" customHeight="1">
      <c r="A151" s="781"/>
      <c r="B151" s="380" t="s">
        <v>22</v>
      </c>
      <c r="C151" s="381">
        <f aca="true" t="shared" si="6" ref="C151:Q151">+SUM(C146,C141,C136,C131,C126,C121,C116,C111,C106,C101,C96,C91)</f>
        <v>40</v>
      </c>
      <c r="D151" s="381">
        <f t="shared" si="6"/>
        <v>12</v>
      </c>
      <c r="E151" s="381">
        <f t="shared" si="6"/>
        <v>19</v>
      </c>
      <c r="F151" s="381">
        <f t="shared" si="6"/>
        <v>10</v>
      </c>
      <c r="G151" s="381">
        <f t="shared" si="6"/>
        <v>48</v>
      </c>
      <c r="H151" s="381">
        <f t="shared" si="6"/>
        <v>25</v>
      </c>
      <c r="I151" s="381">
        <f t="shared" si="6"/>
        <v>35</v>
      </c>
      <c r="J151" s="381">
        <f t="shared" si="6"/>
        <v>26</v>
      </c>
      <c r="K151" s="381">
        <f t="shared" si="6"/>
        <v>16</v>
      </c>
      <c r="L151" s="381">
        <f t="shared" si="6"/>
        <v>19</v>
      </c>
      <c r="M151" s="381">
        <f t="shared" si="6"/>
        <v>5</v>
      </c>
      <c r="N151" s="381">
        <f t="shared" si="6"/>
        <v>26</v>
      </c>
      <c r="O151" s="381">
        <f t="shared" si="6"/>
        <v>0</v>
      </c>
      <c r="P151" s="381">
        <f t="shared" si="6"/>
        <v>84</v>
      </c>
      <c r="Q151" s="788">
        <f t="shared" si="6"/>
        <v>250</v>
      </c>
      <c r="R151" s="788"/>
      <c r="S151" s="761">
        <f t="shared" si="3"/>
        <v>365</v>
      </c>
      <c r="T151" s="762"/>
      <c r="V151" s="839" t="s">
        <v>91</v>
      </c>
      <c r="W151" s="808"/>
      <c r="X151" s="808"/>
      <c r="Y151" s="808"/>
      <c r="Z151" s="808"/>
      <c r="AA151" s="808"/>
      <c r="AB151" s="808"/>
      <c r="AC151" s="808"/>
      <c r="AD151" s="461"/>
      <c r="AE151" s="463"/>
      <c r="AF151" s="808" t="s">
        <v>112</v>
      </c>
      <c r="AG151" s="808"/>
      <c r="AH151" s="808"/>
      <c r="AI151" s="808"/>
      <c r="AJ151" s="808"/>
      <c r="AK151" s="808"/>
      <c r="AL151" s="808"/>
      <c r="AM151" s="809"/>
    </row>
    <row r="152" spans="1:39" ht="15" customHeight="1">
      <c r="A152" s="781"/>
      <c r="B152" s="382" t="s">
        <v>20</v>
      </c>
      <c r="C152" s="383">
        <f aca="true" t="shared" si="7" ref="C152:Q152">+SUM(C147,C142,C137,C132,C127,C122,C117,C112,C107,C102,C97,C92)</f>
        <v>44</v>
      </c>
      <c r="D152" s="383">
        <f t="shared" si="7"/>
        <v>12</v>
      </c>
      <c r="E152" s="383">
        <f t="shared" si="7"/>
        <v>19</v>
      </c>
      <c r="F152" s="383">
        <f t="shared" si="7"/>
        <v>10</v>
      </c>
      <c r="G152" s="383">
        <f t="shared" si="7"/>
        <v>42</v>
      </c>
      <c r="H152" s="383">
        <f t="shared" si="7"/>
        <v>25</v>
      </c>
      <c r="I152" s="383">
        <f t="shared" si="7"/>
        <v>37</v>
      </c>
      <c r="J152" s="383">
        <f t="shared" si="7"/>
        <v>28</v>
      </c>
      <c r="K152" s="383">
        <f t="shared" si="7"/>
        <v>16</v>
      </c>
      <c r="L152" s="383">
        <f t="shared" si="7"/>
        <v>21</v>
      </c>
      <c r="M152" s="383">
        <f t="shared" si="7"/>
        <v>6</v>
      </c>
      <c r="N152" s="383">
        <f t="shared" si="7"/>
        <v>20</v>
      </c>
      <c r="O152" s="383">
        <f t="shared" si="7"/>
        <v>0</v>
      </c>
      <c r="P152" s="383">
        <f t="shared" si="7"/>
        <v>85</v>
      </c>
      <c r="Q152" s="768">
        <f t="shared" si="7"/>
        <v>254</v>
      </c>
      <c r="R152" s="768"/>
      <c r="S152" s="763">
        <f t="shared" si="3"/>
        <v>365</v>
      </c>
      <c r="T152" s="764"/>
      <c r="V152" s="839" t="s">
        <v>93</v>
      </c>
      <c r="W152" s="808"/>
      <c r="X152" s="808"/>
      <c r="Y152" s="808"/>
      <c r="Z152" s="808"/>
      <c r="AA152" s="808"/>
      <c r="AB152" s="808"/>
      <c r="AC152" s="808"/>
      <c r="AD152" s="461"/>
      <c r="AE152" s="464"/>
      <c r="AF152" s="808" t="s">
        <v>108</v>
      </c>
      <c r="AG152" s="808"/>
      <c r="AH152" s="808"/>
      <c r="AI152" s="808"/>
      <c r="AJ152" s="808"/>
      <c r="AK152" s="808"/>
      <c r="AL152" s="808"/>
      <c r="AM152" s="809"/>
    </row>
    <row r="153" spans="1:39" ht="15">
      <c r="A153" s="782"/>
      <c r="B153" s="413" t="s">
        <v>36</v>
      </c>
      <c r="C153" s="414">
        <f aca="true" t="shared" si="8" ref="C153:Q153">+SUM(C148,C143,C138,C133,C128,C123,C118,C113,C108,C103,C98,C93)</f>
        <v>2</v>
      </c>
      <c r="D153" s="414">
        <f t="shared" si="8"/>
        <v>0</v>
      </c>
      <c r="E153" s="414">
        <f t="shared" si="8"/>
        <v>2</v>
      </c>
      <c r="F153" s="414">
        <f t="shared" si="8"/>
        <v>0</v>
      </c>
      <c r="G153" s="414">
        <f t="shared" si="8"/>
        <v>3</v>
      </c>
      <c r="H153" s="414">
        <f t="shared" si="8"/>
        <v>2</v>
      </c>
      <c r="I153" s="414">
        <f t="shared" si="8"/>
        <v>1</v>
      </c>
      <c r="J153" s="415">
        <f t="shared" si="8"/>
        <v>192</v>
      </c>
      <c r="K153" s="414">
        <f t="shared" si="8"/>
        <v>24</v>
      </c>
      <c r="L153" s="414">
        <f t="shared" si="8"/>
        <v>16</v>
      </c>
      <c r="M153" s="414">
        <f t="shared" si="8"/>
        <v>9</v>
      </c>
      <c r="N153" s="414">
        <f t="shared" si="8"/>
        <v>22</v>
      </c>
      <c r="O153" s="414">
        <f t="shared" si="8"/>
        <v>0</v>
      </c>
      <c r="P153" s="414">
        <f t="shared" si="8"/>
        <v>92</v>
      </c>
      <c r="Q153" s="758">
        <f t="shared" si="8"/>
        <v>242</v>
      </c>
      <c r="R153" s="758"/>
      <c r="S153" s="765">
        <f t="shared" si="3"/>
        <v>365</v>
      </c>
      <c r="T153" s="766"/>
      <c r="V153" s="457" t="s">
        <v>113</v>
      </c>
      <c r="W153" s="458"/>
      <c r="X153" s="459"/>
      <c r="Y153" s="459"/>
      <c r="Z153" s="459"/>
      <c r="AA153" s="459"/>
      <c r="AB153" s="459"/>
      <c r="AC153" s="460"/>
      <c r="AD153" s="459"/>
      <c r="AE153" s="459"/>
      <c r="AF153" s="418"/>
      <c r="AG153" s="418"/>
      <c r="AH153" s="454"/>
      <c r="AI153" s="454"/>
      <c r="AJ153" s="454"/>
      <c r="AK153" s="454"/>
      <c r="AL153" s="454"/>
      <c r="AM153" s="455"/>
    </row>
    <row r="154" spans="1:39" ht="15" customHeight="1">
      <c r="A154" s="453"/>
      <c r="B154" s="471" t="s">
        <v>109</v>
      </c>
      <c r="C154" s="471">
        <f>+SUM(C149:C153)</f>
        <v>150</v>
      </c>
      <c r="D154" s="471">
        <f aca="true" t="shared" si="9" ref="D154:S154">+SUM(D149:D153)</f>
        <v>48</v>
      </c>
      <c r="E154" s="471">
        <f t="shared" si="9"/>
        <v>78</v>
      </c>
      <c r="F154" s="471">
        <f t="shared" si="9"/>
        <v>40</v>
      </c>
      <c r="G154" s="471">
        <f t="shared" si="9"/>
        <v>164</v>
      </c>
      <c r="H154" s="471">
        <f t="shared" si="9"/>
        <v>102</v>
      </c>
      <c r="I154" s="471">
        <f t="shared" si="9"/>
        <v>143</v>
      </c>
      <c r="J154" s="471">
        <f t="shared" si="9"/>
        <v>292</v>
      </c>
      <c r="K154" s="471">
        <f t="shared" si="9"/>
        <v>84</v>
      </c>
      <c r="L154" s="471">
        <f t="shared" si="9"/>
        <v>94</v>
      </c>
      <c r="M154" s="471">
        <f t="shared" si="9"/>
        <v>30</v>
      </c>
      <c r="N154" s="471">
        <f t="shared" si="9"/>
        <v>120</v>
      </c>
      <c r="O154" s="471">
        <f t="shared" si="9"/>
        <v>0</v>
      </c>
      <c r="P154" s="471">
        <f t="shared" si="9"/>
        <v>416</v>
      </c>
      <c r="Q154" s="812">
        <f t="shared" si="9"/>
        <v>1195</v>
      </c>
      <c r="R154" s="812"/>
      <c r="S154" s="812">
        <f t="shared" si="9"/>
        <v>1761</v>
      </c>
      <c r="T154" s="812"/>
      <c r="V154" s="467" t="s">
        <v>114</v>
      </c>
      <c r="W154" s="468"/>
      <c r="X154" s="468"/>
      <c r="Y154" s="468"/>
      <c r="Z154" s="468"/>
      <c r="AA154" s="468"/>
      <c r="AB154" s="468"/>
      <c r="AC154" s="468"/>
      <c r="AD154" s="468"/>
      <c r="AE154" s="468"/>
      <c r="AF154" s="468"/>
      <c r="AG154" s="468"/>
      <c r="AH154" s="469"/>
      <c r="AI154" s="469"/>
      <c r="AJ154" s="469"/>
      <c r="AK154" s="469"/>
      <c r="AL154" s="469"/>
      <c r="AM154" s="470"/>
    </row>
    <row r="155" spans="1:40" ht="15">
      <c r="A155"/>
      <c r="B155"/>
      <c r="C155"/>
      <c r="D155"/>
      <c r="E155"/>
      <c r="F155"/>
      <c r="G155"/>
      <c r="H155"/>
      <c r="I155"/>
      <c r="J155"/>
      <c r="K155"/>
      <c r="L155"/>
      <c r="M155"/>
      <c r="N155"/>
      <c r="O155"/>
      <c r="P155"/>
      <c r="Q155"/>
      <c r="R155"/>
      <c r="S155"/>
      <c r="T155"/>
      <c r="U155"/>
      <c r="V155" s="456" t="s">
        <v>115</v>
      </c>
      <c r="W155" s="418"/>
      <c r="X155" s="418"/>
      <c r="Y155" s="418"/>
      <c r="Z155" s="418"/>
      <c r="AA155" s="418"/>
      <c r="AB155" s="418"/>
      <c r="AC155" s="418"/>
      <c r="AD155" s="418"/>
      <c r="AE155" s="418"/>
      <c r="AF155" s="418"/>
      <c r="AG155" s="418"/>
      <c r="AH155" s="454"/>
      <c r="AI155" s="454"/>
      <c r="AJ155" s="454"/>
      <c r="AK155" s="454"/>
      <c r="AL155" s="454"/>
      <c r="AM155" s="454"/>
      <c r="AN155" s="455"/>
    </row>
    <row r="156" ht="15">
      <c r="I156" s="7"/>
    </row>
    <row r="157" ht="15">
      <c r="I157"/>
    </row>
    <row r="158" spans="22:39" ht="15">
      <c r="V158" s="813" t="s">
        <v>111</v>
      </c>
      <c r="W158" s="814"/>
      <c r="X158" s="814"/>
      <c r="Y158" s="814"/>
      <c r="Z158" s="814"/>
      <c r="AA158" s="814"/>
      <c r="AB158" s="814"/>
      <c r="AC158" s="814"/>
      <c r="AD158" s="814"/>
      <c r="AE158" s="814"/>
      <c r="AF158" s="814"/>
      <c r="AG158" s="814"/>
      <c r="AH158" s="814"/>
      <c r="AI158" s="814"/>
      <c r="AJ158" s="814"/>
      <c r="AK158" s="814"/>
      <c r="AL158" s="814"/>
      <c r="AM158" s="815"/>
    </row>
    <row r="159" spans="22:39" ht="15">
      <c r="V159" s="816"/>
      <c r="W159" s="817"/>
      <c r="X159" s="817"/>
      <c r="Y159" s="817"/>
      <c r="Z159" s="817"/>
      <c r="AA159" s="817"/>
      <c r="AB159" s="817"/>
      <c r="AC159" s="817"/>
      <c r="AD159" s="817"/>
      <c r="AE159" s="817"/>
      <c r="AF159" s="817"/>
      <c r="AG159" s="817"/>
      <c r="AH159" s="817"/>
      <c r="AI159" s="817"/>
      <c r="AJ159" s="817"/>
      <c r="AK159" s="817"/>
      <c r="AL159" s="817"/>
      <c r="AM159" s="818"/>
    </row>
    <row r="160" spans="22:39" ht="15">
      <c r="V160" s="816"/>
      <c r="W160" s="817"/>
      <c r="X160" s="817"/>
      <c r="Y160" s="817"/>
      <c r="Z160" s="817"/>
      <c r="AA160" s="817"/>
      <c r="AB160" s="817"/>
      <c r="AC160" s="817"/>
      <c r="AD160" s="817"/>
      <c r="AE160" s="817"/>
      <c r="AF160" s="817"/>
      <c r="AG160" s="817"/>
      <c r="AH160" s="817"/>
      <c r="AI160" s="817"/>
      <c r="AJ160" s="817"/>
      <c r="AK160" s="817"/>
      <c r="AL160" s="817"/>
      <c r="AM160" s="818"/>
    </row>
    <row r="161" spans="22:39" ht="15">
      <c r="V161" s="819"/>
      <c r="W161" s="820"/>
      <c r="X161" s="820"/>
      <c r="Y161" s="820"/>
      <c r="Z161" s="820"/>
      <c r="AA161" s="820"/>
      <c r="AB161" s="820"/>
      <c r="AC161" s="820"/>
      <c r="AD161" s="820"/>
      <c r="AE161" s="820"/>
      <c r="AF161" s="820"/>
      <c r="AG161" s="820"/>
      <c r="AH161" s="820"/>
      <c r="AI161" s="820"/>
      <c r="AJ161" s="820"/>
      <c r="AK161" s="820"/>
      <c r="AL161" s="820"/>
      <c r="AM161" s="821"/>
    </row>
  </sheetData>
  <sheetProtection/>
  <mergeCells count="176">
    <mergeCell ref="Q154:R154"/>
    <mergeCell ref="S154:T154"/>
    <mergeCell ref="V158:AM161"/>
    <mergeCell ref="V130:AM136"/>
    <mergeCell ref="V138:AM144"/>
    <mergeCell ref="V146:AM147"/>
    <mergeCell ref="V148:AB148"/>
    <mergeCell ref="V150:AC150"/>
    <mergeCell ref="V151:AC151"/>
    <mergeCell ref="V152:AC152"/>
    <mergeCell ref="AF148:AM148"/>
    <mergeCell ref="AF149:AM149"/>
    <mergeCell ref="AF150:AM150"/>
    <mergeCell ref="AF151:AM151"/>
    <mergeCell ref="V149:AD149"/>
    <mergeCell ref="AF152:AM152"/>
    <mergeCell ref="S147:T147"/>
    <mergeCell ref="S148:T148"/>
    <mergeCell ref="S139:T139"/>
    <mergeCell ref="S140:T140"/>
    <mergeCell ref="S141:T141"/>
    <mergeCell ref="S142:T142"/>
    <mergeCell ref="S143:T143"/>
    <mergeCell ref="S144:T144"/>
    <mergeCell ref="S99:T99"/>
    <mergeCell ref="S111:T111"/>
    <mergeCell ref="S112:T112"/>
    <mergeCell ref="S113:T113"/>
    <mergeCell ref="S114:T114"/>
    <mergeCell ref="S103:T103"/>
    <mergeCell ref="S104:T104"/>
    <mergeCell ref="S105:T105"/>
    <mergeCell ref="S119:T119"/>
    <mergeCell ref="S120:T120"/>
    <mergeCell ref="S138:T138"/>
    <mergeCell ref="S134:T134"/>
    <mergeCell ref="S135:T135"/>
    <mergeCell ref="S136:T136"/>
    <mergeCell ref="S137:T137"/>
    <mergeCell ref="S121:T121"/>
    <mergeCell ref="S122:T122"/>
    <mergeCell ref="S123:T123"/>
    <mergeCell ref="Q105:R105"/>
    <mergeCell ref="S129:T129"/>
    <mergeCell ref="S130:T130"/>
    <mergeCell ref="S115:T115"/>
    <mergeCell ref="S116:T116"/>
    <mergeCell ref="S117:T117"/>
    <mergeCell ref="S118:T118"/>
    <mergeCell ref="Q148:R148"/>
    <mergeCell ref="S88:T88"/>
    <mergeCell ref="S89:T89"/>
    <mergeCell ref="S90:T90"/>
    <mergeCell ref="S91:T91"/>
    <mergeCell ref="S92:T92"/>
    <mergeCell ref="S93:T93"/>
    <mergeCell ref="S94:T94"/>
    <mergeCell ref="S95:T95"/>
    <mergeCell ref="S96:T96"/>
    <mergeCell ref="Q144:R144"/>
    <mergeCell ref="Q145:R145"/>
    <mergeCell ref="Q146:R146"/>
    <mergeCell ref="Q147:R147"/>
    <mergeCell ref="S109:T109"/>
    <mergeCell ref="S110:T110"/>
    <mergeCell ref="Q109:R109"/>
    <mergeCell ref="Q110:R110"/>
    <mergeCell ref="Q111:R111"/>
    <mergeCell ref="S132:T132"/>
    <mergeCell ref="S97:T97"/>
    <mergeCell ref="S98:T98"/>
    <mergeCell ref="Q119:R119"/>
    <mergeCell ref="Q120:R120"/>
    <mergeCell ref="Q115:R115"/>
    <mergeCell ref="Q116:R116"/>
    <mergeCell ref="Q117:R117"/>
    <mergeCell ref="Q106:R106"/>
    <mergeCell ref="Q107:R107"/>
    <mergeCell ref="Q108:R108"/>
    <mergeCell ref="Q114:R114"/>
    <mergeCell ref="A55:A58"/>
    <mergeCell ref="A59:A64"/>
    <mergeCell ref="A139:A143"/>
    <mergeCell ref="A144:A148"/>
    <mergeCell ref="Q88:R88"/>
    <mergeCell ref="Q89:R89"/>
    <mergeCell ref="Q90:R90"/>
    <mergeCell ref="Q91:R91"/>
    <mergeCell ref="Q92:R92"/>
    <mergeCell ref="A109:A113"/>
    <mergeCell ref="A114:A118"/>
    <mergeCell ref="A119:A123"/>
    <mergeCell ref="A129:A133"/>
    <mergeCell ref="A134:A138"/>
    <mergeCell ref="A88:A93"/>
    <mergeCell ref="A94:A98"/>
    <mergeCell ref="A99:A103"/>
    <mergeCell ref="A104:A108"/>
    <mergeCell ref="Q102:R102"/>
    <mergeCell ref="Q103:R103"/>
    <mergeCell ref="Q104:R104"/>
    <mergeCell ref="A2:A7"/>
    <mergeCell ref="A8:A13"/>
    <mergeCell ref="A14:A19"/>
    <mergeCell ref="A20:A25"/>
    <mergeCell ref="A26:A29"/>
    <mergeCell ref="Q93:R93"/>
    <mergeCell ref="A149:A153"/>
    <mergeCell ref="A124:A128"/>
    <mergeCell ref="Q124:R124"/>
    <mergeCell ref="Q125:R125"/>
    <mergeCell ref="Q126:R126"/>
    <mergeCell ref="Q127:R127"/>
    <mergeCell ref="Q128:R128"/>
    <mergeCell ref="Q149:R149"/>
    <mergeCell ref="Q150:R150"/>
    <mergeCell ref="Q151:R151"/>
    <mergeCell ref="Q152:R152"/>
    <mergeCell ref="A65:A70"/>
    <mergeCell ref="A71:A76"/>
    <mergeCell ref="A77:A82"/>
    <mergeCell ref="A83:A87"/>
    <mergeCell ref="A30:A35"/>
    <mergeCell ref="A36:A42"/>
    <mergeCell ref="A43:A48"/>
    <mergeCell ref="A49:A54"/>
    <mergeCell ref="Q134:R134"/>
    <mergeCell ref="Q153:R153"/>
    <mergeCell ref="S150:T150"/>
    <mergeCell ref="S151:T151"/>
    <mergeCell ref="S152:T152"/>
    <mergeCell ref="S153:T153"/>
    <mergeCell ref="Q129:R129"/>
    <mergeCell ref="Q130:R130"/>
    <mergeCell ref="Q131:R131"/>
    <mergeCell ref="Q132:R132"/>
    <mergeCell ref="Q133:R133"/>
    <mergeCell ref="Q143:R143"/>
    <mergeCell ref="Q139:R139"/>
    <mergeCell ref="Q140:R140"/>
    <mergeCell ref="Q141:R141"/>
    <mergeCell ref="Q135:R135"/>
    <mergeCell ref="Q136:R136"/>
    <mergeCell ref="Q137:R137"/>
    <mergeCell ref="Q138:R138"/>
    <mergeCell ref="Q142:R142"/>
    <mergeCell ref="Q121:R121"/>
    <mergeCell ref="Q122:R122"/>
    <mergeCell ref="Q94:R94"/>
    <mergeCell ref="Q95:R95"/>
    <mergeCell ref="Q96:R96"/>
    <mergeCell ref="Q97:R97"/>
    <mergeCell ref="Q98:R98"/>
    <mergeCell ref="Q99:R99"/>
    <mergeCell ref="Q100:R100"/>
    <mergeCell ref="Q101:R101"/>
    <mergeCell ref="S149:T149"/>
    <mergeCell ref="S128:T128"/>
    <mergeCell ref="S127:T127"/>
    <mergeCell ref="S126:T126"/>
    <mergeCell ref="S125:T125"/>
    <mergeCell ref="S124:T124"/>
    <mergeCell ref="S133:T133"/>
    <mergeCell ref="S131:T131"/>
    <mergeCell ref="S145:T145"/>
    <mergeCell ref="S146:T146"/>
    <mergeCell ref="Q123:R123"/>
    <mergeCell ref="S100:T100"/>
    <mergeCell ref="S101:T101"/>
    <mergeCell ref="S102:T102"/>
    <mergeCell ref="S106:T106"/>
    <mergeCell ref="S107:T107"/>
    <mergeCell ref="S108:T108"/>
    <mergeCell ref="Q118:R118"/>
    <mergeCell ref="Q112:R112"/>
    <mergeCell ref="Q113:R113"/>
  </mergeCells>
  <printOptions gridLines="1" horizontalCentered="1" verticalCentered="1"/>
  <pageMargins left="0.4330708661417323" right="0.1968503937007874" top="1.0236220472440944" bottom="0.9055118110236221" header="0.31496062992125984" footer="0.2755905511811024"/>
  <pageSetup horizontalDpi="600" verticalDpi="600" orientation="landscape" paperSize="9" scale="88" r:id="rId5"/>
  <headerFooter>
    <oddHeader>&amp;L&amp;G&amp;C&amp;"-,Bold"&amp;16COSCAP - South Asia
Annual Technical Assistance Programme - 2009 &amp;R&amp;F
AWP-2009 (Rev:01)</oddHeader>
    <oddFooter xml:space="preserve">&amp;L&amp;P of &amp;N&amp;C&amp;D&amp;RCOSCAP - South Asia </oddFooter>
  </headerFooter>
  <rowBreaks count="6" manualBreakCount="6">
    <brk id="29" max="255" man="1"/>
    <brk id="58" max="255" man="1"/>
    <brk id="87" max="255" man="1"/>
    <brk id="108" max="255" man="1"/>
    <brk id="128" max="255" man="1"/>
    <brk id="162" max="40" man="1"/>
  </rowBreaks>
  <colBreaks count="2" manualBreakCount="2">
    <brk id="40" max="188" man="1"/>
    <brk id="57" max="65535" man="1"/>
  </colBreaks>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BF164"/>
  <sheetViews>
    <sheetView tabSelected="1" view="pageBreakPreview" zoomScaleSheetLayoutView="100" zoomScalePageLayoutView="0" workbookViewId="0" topLeftCell="A1">
      <pane ySplit="1" topLeftCell="A173" activePane="bottomLeft" state="frozen"/>
      <selection pane="topLeft" activeCell="A1" sqref="A1"/>
      <selection pane="bottomLeft" activeCell="N162" sqref="N162"/>
    </sheetView>
  </sheetViews>
  <sheetFormatPr defaultColWidth="9.140625" defaultRowHeight="15"/>
  <cols>
    <col min="1" max="1" width="5.28125" style="349" customWidth="1"/>
    <col min="2" max="2" width="9.421875" style="1" customWidth="1"/>
    <col min="3" max="33" width="3.28125" style="1" customWidth="1"/>
    <col min="34" max="41" width="3.28125" style="680" customWidth="1"/>
    <col min="42" max="42" width="16.00390625" style="680" customWidth="1"/>
    <col min="43" max="43" width="5.140625" style="680" customWidth="1"/>
    <col min="44" max="56" width="4.7109375" style="680" customWidth="1"/>
    <col min="57" max="57" width="6.421875" style="680" customWidth="1"/>
    <col min="58" max="16384" width="9.140625" style="680" customWidth="1"/>
  </cols>
  <sheetData>
    <row r="1" spans="1:58" s="64" customFormat="1" ht="31.5" thickBot="1">
      <c r="A1" s="592"/>
      <c r="B1" s="593"/>
      <c r="C1" s="513" t="s">
        <v>12</v>
      </c>
      <c r="D1" s="514" t="s">
        <v>13</v>
      </c>
      <c r="E1" s="514" t="s">
        <v>14</v>
      </c>
      <c r="F1" s="514" t="s">
        <v>15</v>
      </c>
      <c r="G1" s="514" t="s">
        <v>16</v>
      </c>
      <c r="H1" s="514" t="s">
        <v>17</v>
      </c>
      <c r="I1" s="514" t="s">
        <v>18</v>
      </c>
      <c r="J1" s="513" t="s">
        <v>12</v>
      </c>
      <c r="K1" s="514" t="s">
        <v>13</v>
      </c>
      <c r="L1" s="514" t="s">
        <v>14</v>
      </c>
      <c r="M1" s="514" t="s">
        <v>15</v>
      </c>
      <c r="N1" s="514" t="s">
        <v>16</v>
      </c>
      <c r="O1" s="514" t="s">
        <v>17</v>
      </c>
      <c r="P1" s="514" t="s">
        <v>18</v>
      </c>
      <c r="Q1" s="513" t="s">
        <v>12</v>
      </c>
      <c r="R1" s="514" t="s">
        <v>13</v>
      </c>
      <c r="S1" s="514" t="s">
        <v>14</v>
      </c>
      <c r="T1" s="514" t="s">
        <v>15</v>
      </c>
      <c r="U1" s="514" t="s">
        <v>16</v>
      </c>
      <c r="V1" s="514" t="s">
        <v>17</v>
      </c>
      <c r="W1" s="514" t="s">
        <v>18</v>
      </c>
      <c r="X1" s="513" t="s">
        <v>12</v>
      </c>
      <c r="Y1" s="514" t="s">
        <v>13</v>
      </c>
      <c r="Z1" s="514" t="s">
        <v>14</v>
      </c>
      <c r="AA1" s="514" t="s">
        <v>15</v>
      </c>
      <c r="AB1" s="514" t="s">
        <v>16</v>
      </c>
      <c r="AC1" s="514" t="s">
        <v>17</v>
      </c>
      <c r="AD1" s="514" t="s">
        <v>18</v>
      </c>
      <c r="AE1" s="513" t="s">
        <v>12</v>
      </c>
      <c r="AF1" s="514" t="s">
        <v>13</v>
      </c>
      <c r="AG1" s="514" t="s">
        <v>14</v>
      </c>
      <c r="AH1" s="514" t="s">
        <v>15</v>
      </c>
      <c r="AI1" s="514" t="s">
        <v>16</v>
      </c>
      <c r="AJ1" s="514" t="s">
        <v>17</v>
      </c>
      <c r="AK1" s="514" t="s">
        <v>18</v>
      </c>
      <c r="AL1" s="515" t="s">
        <v>12</v>
      </c>
      <c r="AM1" s="587" t="s">
        <v>13</v>
      </c>
      <c r="AN1" s="588"/>
      <c r="AO1" s="680"/>
      <c r="AP1" s="680"/>
      <c r="AQ1" s="680"/>
      <c r="AR1" s="680"/>
      <c r="AS1" s="680"/>
      <c r="AT1" s="680"/>
      <c r="AU1" s="680"/>
      <c r="AV1" s="680"/>
      <c r="AW1" s="680"/>
      <c r="AX1" s="680"/>
      <c r="AY1" s="680"/>
      <c r="AZ1" s="680"/>
      <c r="BA1" s="680"/>
      <c r="BB1" s="680"/>
      <c r="BC1" s="680"/>
      <c r="BD1" s="680"/>
      <c r="BE1" s="680"/>
      <c r="BF1" s="680"/>
    </row>
    <row r="2" spans="1:40" ht="15">
      <c r="A2" s="840" t="s">
        <v>0</v>
      </c>
      <c r="B2" s="554"/>
      <c r="C2" s="535"/>
      <c r="D2" s="535"/>
      <c r="E2" s="535"/>
      <c r="F2" s="535"/>
      <c r="G2" s="434">
        <v>1</v>
      </c>
      <c r="H2" s="434">
        <v>2</v>
      </c>
      <c r="I2" s="434">
        <v>3</v>
      </c>
      <c r="J2" s="429">
        <v>4</v>
      </c>
      <c r="K2" s="434">
        <v>5</v>
      </c>
      <c r="L2" s="434">
        <v>6</v>
      </c>
      <c r="M2" s="434">
        <v>7</v>
      </c>
      <c r="N2" s="434">
        <v>8</v>
      </c>
      <c r="O2" s="434">
        <v>9</v>
      </c>
      <c r="P2" s="434">
        <v>10</v>
      </c>
      <c r="Q2" s="429">
        <v>11</v>
      </c>
      <c r="R2" s="434">
        <v>12</v>
      </c>
      <c r="S2" s="434">
        <v>13</v>
      </c>
      <c r="T2" s="499">
        <v>14</v>
      </c>
      <c r="U2" s="434">
        <v>15</v>
      </c>
      <c r="V2" s="434">
        <v>16</v>
      </c>
      <c r="W2" s="434">
        <v>17</v>
      </c>
      <c r="X2" s="429">
        <v>18</v>
      </c>
      <c r="Y2" s="434">
        <v>19</v>
      </c>
      <c r="Z2" s="434">
        <v>20</v>
      </c>
      <c r="AA2" s="434">
        <v>21</v>
      </c>
      <c r="AB2" s="434">
        <v>22</v>
      </c>
      <c r="AC2" s="434">
        <v>23</v>
      </c>
      <c r="AD2" s="434">
        <v>24</v>
      </c>
      <c r="AE2" s="429">
        <v>25</v>
      </c>
      <c r="AF2" s="434">
        <v>26</v>
      </c>
      <c r="AG2" s="434">
        <v>27</v>
      </c>
      <c r="AH2" s="434">
        <v>28</v>
      </c>
      <c r="AI2" s="434">
        <v>29</v>
      </c>
      <c r="AJ2" s="434">
        <v>30</v>
      </c>
      <c r="AK2" s="434">
        <v>31</v>
      </c>
      <c r="AL2" s="536"/>
      <c r="AM2" s="560"/>
      <c r="AN2" s="589"/>
    </row>
    <row r="3" spans="1:40" ht="15">
      <c r="A3" s="841"/>
      <c r="B3" s="65" t="s">
        <v>19</v>
      </c>
      <c r="C3" s="532"/>
      <c r="D3" s="532"/>
      <c r="E3" s="532"/>
      <c r="F3" s="532"/>
      <c r="G3" s="134" t="s">
        <v>49</v>
      </c>
      <c r="H3" s="134" t="s">
        <v>49</v>
      </c>
      <c r="I3" s="134" t="s">
        <v>49</v>
      </c>
      <c r="J3" s="134" t="s">
        <v>49</v>
      </c>
      <c r="K3" s="134" t="s">
        <v>49</v>
      </c>
      <c r="L3" s="134" t="s">
        <v>49</v>
      </c>
      <c r="M3" s="139" t="s">
        <v>58</v>
      </c>
      <c r="N3" s="125" t="s">
        <v>51</v>
      </c>
      <c r="O3" s="125" t="s">
        <v>51</v>
      </c>
      <c r="P3" s="122" t="s">
        <v>15</v>
      </c>
      <c r="Q3" s="125" t="s">
        <v>51</v>
      </c>
      <c r="R3" s="125" t="s">
        <v>51</v>
      </c>
      <c r="S3" s="125" t="s">
        <v>51</v>
      </c>
      <c r="T3" s="125" t="s">
        <v>51</v>
      </c>
      <c r="U3" s="125" t="s">
        <v>51</v>
      </c>
      <c r="V3" s="125" t="s">
        <v>51</v>
      </c>
      <c r="W3" s="122" t="s">
        <v>15</v>
      </c>
      <c r="X3" s="125" t="s">
        <v>51</v>
      </c>
      <c r="Y3" s="125" t="s">
        <v>51</v>
      </c>
      <c r="Z3" s="125" t="s">
        <v>51</v>
      </c>
      <c r="AA3" s="125" t="s">
        <v>51</v>
      </c>
      <c r="AB3" s="125" t="s">
        <v>51</v>
      </c>
      <c r="AC3" s="125" t="s">
        <v>51</v>
      </c>
      <c r="AD3" s="139" t="s">
        <v>58</v>
      </c>
      <c r="AE3" s="125" t="s">
        <v>50</v>
      </c>
      <c r="AF3" s="125" t="s">
        <v>50</v>
      </c>
      <c r="AG3" s="125" t="s">
        <v>50</v>
      </c>
      <c r="AH3" s="125" t="s">
        <v>50</v>
      </c>
      <c r="AI3" s="125" t="s">
        <v>50</v>
      </c>
      <c r="AJ3" s="122" t="s">
        <v>15</v>
      </c>
      <c r="AK3" s="122" t="s">
        <v>15</v>
      </c>
      <c r="AL3" s="534"/>
      <c r="AM3" s="561"/>
      <c r="AN3" s="589"/>
    </row>
    <row r="4" spans="1:40" ht="15">
      <c r="A4" s="841"/>
      <c r="B4" s="67" t="s">
        <v>21</v>
      </c>
      <c r="C4" s="532"/>
      <c r="D4" s="532"/>
      <c r="E4" s="532"/>
      <c r="F4" s="532"/>
      <c r="G4" s="520" t="s">
        <v>135</v>
      </c>
      <c r="H4" s="520" t="s">
        <v>135</v>
      </c>
      <c r="I4" s="520" t="s">
        <v>135</v>
      </c>
      <c r="J4" s="520" t="s">
        <v>135</v>
      </c>
      <c r="K4" s="520" t="s">
        <v>135</v>
      </c>
      <c r="L4" s="520" t="s">
        <v>135</v>
      </c>
      <c r="M4" s="520" t="s">
        <v>135</v>
      </c>
      <c r="N4" s="520" t="s">
        <v>135</v>
      </c>
      <c r="O4" s="520" t="s">
        <v>135</v>
      </c>
      <c r="P4" s="520" t="s">
        <v>135</v>
      </c>
      <c r="Q4" s="520" t="s">
        <v>135</v>
      </c>
      <c r="R4" s="520" t="s">
        <v>135</v>
      </c>
      <c r="S4" s="520" t="s">
        <v>135</v>
      </c>
      <c r="T4" s="520" t="s">
        <v>135</v>
      </c>
      <c r="U4" s="520" t="s">
        <v>135</v>
      </c>
      <c r="V4" s="520" t="s">
        <v>135</v>
      </c>
      <c r="W4" s="520" t="s">
        <v>135</v>
      </c>
      <c r="X4" s="520" t="s">
        <v>135</v>
      </c>
      <c r="Y4" s="520" t="s">
        <v>135</v>
      </c>
      <c r="Z4" s="520" t="s">
        <v>135</v>
      </c>
      <c r="AA4" s="520" t="s">
        <v>135</v>
      </c>
      <c r="AB4" s="520" t="s">
        <v>135</v>
      </c>
      <c r="AC4" s="520" t="s">
        <v>135</v>
      </c>
      <c r="AD4" s="520" t="s">
        <v>135</v>
      </c>
      <c r="AE4" s="520" t="s">
        <v>135</v>
      </c>
      <c r="AF4" s="520" t="s">
        <v>135</v>
      </c>
      <c r="AG4" s="520" t="s">
        <v>135</v>
      </c>
      <c r="AH4" s="520" t="s">
        <v>135</v>
      </c>
      <c r="AI4" s="520" t="s">
        <v>135</v>
      </c>
      <c r="AJ4" s="520" t="s">
        <v>135</v>
      </c>
      <c r="AK4" s="520" t="s">
        <v>135</v>
      </c>
      <c r="AL4" s="534"/>
      <c r="AM4" s="561"/>
      <c r="AN4" s="589"/>
    </row>
    <row r="5" spans="1:40" ht="15">
      <c r="A5" s="841"/>
      <c r="B5" s="391" t="s">
        <v>22</v>
      </c>
      <c r="C5" s="532"/>
      <c r="D5" s="532"/>
      <c r="E5" s="532"/>
      <c r="F5" s="532"/>
      <c r="G5" s="134" t="s">
        <v>49</v>
      </c>
      <c r="H5" s="134" t="s">
        <v>49</v>
      </c>
      <c r="I5" s="134" t="s">
        <v>49</v>
      </c>
      <c r="J5" s="129" t="s">
        <v>51</v>
      </c>
      <c r="K5" s="129" t="s">
        <v>51</v>
      </c>
      <c r="L5" s="129" t="s">
        <v>51</v>
      </c>
      <c r="M5" s="129" t="s">
        <v>51</v>
      </c>
      <c r="N5" s="129" t="s">
        <v>51</v>
      </c>
      <c r="O5" s="129" t="s">
        <v>51</v>
      </c>
      <c r="P5" s="122" t="s">
        <v>15</v>
      </c>
      <c r="Q5" s="129" t="s">
        <v>51</v>
      </c>
      <c r="R5" s="129" t="s">
        <v>51</v>
      </c>
      <c r="S5" s="129" t="s">
        <v>51</v>
      </c>
      <c r="T5" s="129" t="s">
        <v>51</v>
      </c>
      <c r="U5" s="129" t="s">
        <v>51</v>
      </c>
      <c r="V5" s="129" t="s">
        <v>51</v>
      </c>
      <c r="W5" s="122" t="s">
        <v>15</v>
      </c>
      <c r="X5" s="129" t="s">
        <v>51</v>
      </c>
      <c r="Y5" s="129" t="s">
        <v>51</v>
      </c>
      <c r="Z5" s="129" t="s">
        <v>51</v>
      </c>
      <c r="AA5" s="129" t="s">
        <v>51</v>
      </c>
      <c r="AB5" s="129" t="s">
        <v>51</v>
      </c>
      <c r="AC5" s="129" t="s">
        <v>51</v>
      </c>
      <c r="AD5" s="139" t="s">
        <v>58</v>
      </c>
      <c r="AE5" s="129" t="s">
        <v>50</v>
      </c>
      <c r="AF5" s="129" t="s">
        <v>50</v>
      </c>
      <c r="AG5" s="129" t="s">
        <v>50</v>
      </c>
      <c r="AH5" s="129" t="s">
        <v>50</v>
      </c>
      <c r="AI5" s="129" t="s">
        <v>50</v>
      </c>
      <c r="AJ5" s="122" t="s">
        <v>15</v>
      </c>
      <c r="AK5" s="122" t="s">
        <v>15</v>
      </c>
      <c r="AL5" s="534"/>
      <c r="AM5" s="561"/>
      <c r="AN5" s="589"/>
    </row>
    <row r="6" spans="1:40" ht="15">
      <c r="A6" s="841"/>
      <c r="B6" s="71" t="s">
        <v>20</v>
      </c>
      <c r="C6" s="533"/>
      <c r="D6" s="533"/>
      <c r="E6" s="533"/>
      <c r="F6" s="533"/>
      <c r="G6" s="134" t="s">
        <v>49</v>
      </c>
      <c r="H6" s="134" t="s">
        <v>49</v>
      </c>
      <c r="I6" s="139" t="s">
        <v>58</v>
      </c>
      <c r="J6" s="131" t="s">
        <v>51</v>
      </c>
      <c r="K6" s="131" t="s">
        <v>51</v>
      </c>
      <c r="L6" s="131" t="s">
        <v>51</v>
      </c>
      <c r="M6" s="131" t="s">
        <v>51</v>
      </c>
      <c r="N6" s="131" t="s">
        <v>51</v>
      </c>
      <c r="O6" s="131" t="s">
        <v>51</v>
      </c>
      <c r="P6" s="122" t="s">
        <v>15</v>
      </c>
      <c r="Q6" s="131" t="s">
        <v>51</v>
      </c>
      <c r="R6" s="131" t="s">
        <v>51</v>
      </c>
      <c r="S6" s="131" t="s">
        <v>51</v>
      </c>
      <c r="T6" s="131" t="s">
        <v>51</v>
      </c>
      <c r="U6" s="131" t="s">
        <v>51</v>
      </c>
      <c r="V6" s="131" t="s">
        <v>51</v>
      </c>
      <c r="W6" s="139" t="s">
        <v>58</v>
      </c>
      <c r="X6" s="131" t="s">
        <v>50</v>
      </c>
      <c r="Y6" s="131" t="s">
        <v>50</v>
      </c>
      <c r="Z6" s="131" t="s">
        <v>50</v>
      </c>
      <c r="AA6" s="131" t="s">
        <v>50</v>
      </c>
      <c r="AB6" s="131" t="s">
        <v>50</v>
      </c>
      <c r="AC6" s="122" t="s">
        <v>15</v>
      </c>
      <c r="AD6" s="122" t="s">
        <v>15</v>
      </c>
      <c r="AE6" s="131" t="s">
        <v>50</v>
      </c>
      <c r="AF6" s="131" t="s">
        <v>50</v>
      </c>
      <c r="AG6" s="131" t="s">
        <v>50</v>
      </c>
      <c r="AH6" s="131" t="s">
        <v>50</v>
      </c>
      <c r="AI6" s="131" t="s">
        <v>50</v>
      </c>
      <c r="AJ6" s="122" t="s">
        <v>15</v>
      </c>
      <c r="AK6" s="122" t="s">
        <v>15</v>
      </c>
      <c r="AL6" s="534"/>
      <c r="AM6" s="561"/>
      <c r="AN6" s="589"/>
    </row>
    <row r="7" spans="1:40" ht="15.75" thickBot="1">
      <c r="A7" s="843"/>
      <c r="B7" s="563" t="s">
        <v>36</v>
      </c>
      <c r="C7" s="539"/>
      <c r="D7" s="539"/>
      <c r="E7" s="539"/>
      <c r="F7" s="539"/>
      <c r="G7" s="523" t="s">
        <v>49</v>
      </c>
      <c r="H7" s="523" t="s">
        <v>49</v>
      </c>
      <c r="I7" s="445" t="s">
        <v>15</v>
      </c>
      <c r="J7" s="445" t="s">
        <v>15</v>
      </c>
      <c r="K7" s="442" t="s">
        <v>57</v>
      </c>
      <c r="L7" s="442" t="s">
        <v>57</v>
      </c>
      <c r="M7" s="527" t="s">
        <v>58</v>
      </c>
      <c r="N7" s="442" t="s">
        <v>53</v>
      </c>
      <c r="O7" s="442" t="s">
        <v>53</v>
      </c>
      <c r="P7" s="527" t="s">
        <v>58</v>
      </c>
      <c r="Q7" s="442" t="s">
        <v>51</v>
      </c>
      <c r="R7" s="442" t="s">
        <v>51</v>
      </c>
      <c r="S7" s="442" t="s">
        <v>51</v>
      </c>
      <c r="T7" s="527" t="s">
        <v>58</v>
      </c>
      <c r="U7" s="442" t="s">
        <v>55</v>
      </c>
      <c r="V7" s="442" t="s">
        <v>55</v>
      </c>
      <c r="W7" s="527" t="s">
        <v>58</v>
      </c>
      <c r="X7" s="442" t="s">
        <v>50</v>
      </c>
      <c r="Y7" s="442" t="s">
        <v>50</v>
      </c>
      <c r="Z7" s="527" t="s">
        <v>58</v>
      </c>
      <c r="AA7" s="442" t="s">
        <v>57</v>
      </c>
      <c r="AB7" s="442" t="s">
        <v>57</v>
      </c>
      <c r="AC7" s="442" t="s">
        <v>57</v>
      </c>
      <c r="AD7" s="445" t="s">
        <v>15</v>
      </c>
      <c r="AE7" s="445" t="s">
        <v>15</v>
      </c>
      <c r="AF7" s="442" t="s">
        <v>57</v>
      </c>
      <c r="AG7" s="442" t="s">
        <v>57</v>
      </c>
      <c r="AH7" s="442" t="s">
        <v>57</v>
      </c>
      <c r="AI7" s="442" t="s">
        <v>57</v>
      </c>
      <c r="AJ7" s="442" t="s">
        <v>57</v>
      </c>
      <c r="AK7" s="445" t="s">
        <v>15</v>
      </c>
      <c r="AL7" s="540"/>
      <c r="AM7" s="562"/>
      <c r="AN7" s="589"/>
    </row>
    <row r="8" spans="1:40" ht="15">
      <c r="A8" s="840" t="s">
        <v>1</v>
      </c>
      <c r="B8" s="600"/>
      <c r="C8" s="601">
        <v>1</v>
      </c>
      <c r="D8" s="602">
        <v>2</v>
      </c>
      <c r="E8" s="602">
        <v>3</v>
      </c>
      <c r="F8" s="602">
        <v>4</v>
      </c>
      <c r="G8" s="602">
        <v>5</v>
      </c>
      <c r="H8" s="602">
        <v>6</v>
      </c>
      <c r="I8" s="602">
        <v>7</v>
      </c>
      <c r="J8" s="601">
        <v>8</v>
      </c>
      <c r="K8" s="602">
        <v>9</v>
      </c>
      <c r="L8" s="602">
        <v>10</v>
      </c>
      <c r="M8" s="602">
        <v>11</v>
      </c>
      <c r="N8" s="602">
        <v>12</v>
      </c>
      <c r="O8" s="602">
        <v>13</v>
      </c>
      <c r="P8" s="602">
        <v>14</v>
      </c>
      <c r="Q8" s="601">
        <v>15</v>
      </c>
      <c r="R8" s="602">
        <v>16</v>
      </c>
      <c r="S8" s="602">
        <v>17</v>
      </c>
      <c r="T8" s="602">
        <v>18</v>
      </c>
      <c r="U8" s="602">
        <v>19</v>
      </c>
      <c r="V8" s="602">
        <v>20</v>
      </c>
      <c r="W8" s="602">
        <v>21</v>
      </c>
      <c r="X8" s="601">
        <v>22</v>
      </c>
      <c r="Y8" s="602">
        <v>23</v>
      </c>
      <c r="Z8" s="602">
        <v>24</v>
      </c>
      <c r="AA8" s="602">
        <v>25</v>
      </c>
      <c r="AB8" s="602">
        <v>26</v>
      </c>
      <c r="AC8" s="602">
        <v>27</v>
      </c>
      <c r="AD8" s="602">
        <v>28</v>
      </c>
      <c r="AE8" s="564"/>
      <c r="AF8" s="564"/>
      <c r="AG8" s="564"/>
      <c r="AH8" s="565"/>
      <c r="AI8" s="565"/>
      <c r="AJ8" s="565"/>
      <c r="AK8" s="565"/>
      <c r="AL8" s="536"/>
      <c r="AM8" s="537"/>
      <c r="AN8" s="589"/>
    </row>
    <row r="9" spans="1:40" ht="15">
      <c r="A9" s="841"/>
      <c r="B9" s="65" t="s">
        <v>19</v>
      </c>
      <c r="C9" s="125" t="s">
        <v>50</v>
      </c>
      <c r="D9" s="125" t="s">
        <v>50</v>
      </c>
      <c r="E9" s="125" t="s">
        <v>50</v>
      </c>
      <c r="F9" s="125" t="s">
        <v>50</v>
      </c>
      <c r="G9" s="125" t="s">
        <v>50</v>
      </c>
      <c r="H9" s="122" t="s">
        <v>15</v>
      </c>
      <c r="I9" s="122" t="s">
        <v>15</v>
      </c>
      <c r="J9" s="125" t="s">
        <v>50</v>
      </c>
      <c r="K9" s="125" t="s">
        <v>50</v>
      </c>
      <c r="L9" s="125" t="s">
        <v>50</v>
      </c>
      <c r="M9" s="125" t="s">
        <v>50</v>
      </c>
      <c r="N9" s="125" t="s">
        <v>50</v>
      </c>
      <c r="O9" s="125" t="s">
        <v>15</v>
      </c>
      <c r="P9" s="125" t="s">
        <v>50</v>
      </c>
      <c r="Q9" s="125" t="s">
        <v>58</v>
      </c>
      <c r="R9" s="370" t="s">
        <v>59</v>
      </c>
      <c r="S9" s="370" t="s">
        <v>59</v>
      </c>
      <c r="T9" s="370" t="s">
        <v>59</v>
      </c>
      <c r="U9" s="370" t="s">
        <v>59</v>
      </c>
      <c r="V9" s="125" t="s">
        <v>57</v>
      </c>
      <c r="W9" s="122" t="s">
        <v>15</v>
      </c>
      <c r="X9" s="122" t="s">
        <v>15</v>
      </c>
      <c r="Y9" s="125" t="s">
        <v>57</v>
      </c>
      <c r="Z9" s="125" t="s">
        <v>57</v>
      </c>
      <c r="AA9" s="125" t="s">
        <v>57</v>
      </c>
      <c r="AB9" s="125" t="s">
        <v>49</v>
      </c>
      <c r="AC9" s="125" t="s">
        <v>49</v>
      </c>
      <c r="AD9" s="125" t="s">
        <v>49</v>
      </c>
      <c r="AE9" s="544"/>
      <c r="AF9" s="544"/>
      <c r="AG9" s="544"/>
      <c r="AH9" s="544"/>
      <c r="AI9" s="544"/>
      <c r="AJ9" s="544"/>
      <c r="AK9" s="544"/>
      <c r="AL9" s="534"/>
      <c r="AM9" s="538"/>
      <c r="AN9" s="589"/>
    </row>
    <row r="10" spans="1:40" ht="15">
      <c r="A10" s="841"/>
      <c r="B10" s="67" t="s">
        <v>21</v>
      </c>
      <c r="C10" s="127" t="s">
        <v>135</v>
      </c>
      <c r="D10" s="127" t="s">
        <v>135</v>
      </c>
      <c r="E10" s="127" t="s">
        <v>135</v>
      </c>
      <c r="F10" s="127" t="s">
        <v>135</v>
      </c>
      <c r="G10" s="127" t="s">
        <v>135</v>
      </c>
      <c r="H10" s="127" t="s">
        <v>135</v>
      </c>
      <c r="I10" s="127" t="s">
        <v>135</v>
      </c>
      <c r="J10" s="127" t="s">
        <v>135</v>
      </c>
      <c r="K10" s="127" t="s">
        <v>135</v>
      </c>
      <c r="L10" s="127" t="s">
        <v>135</v>
      </c>
      <c r="M10" s="127" t="s">
        <v>135</v>
      </c>
      <c r="N10" s="127" t="s">
        <v>135</v>
      </c>
      <c r="O10" s="127" t="s">
        <v>135</v>
      </c>
      <c r="P10" s="127" t="s">
        <v>135</v>
      </c>
      <c r="Q10" s="127" t="s">
        <v>135</v>
      </c>
      <c r="R10" s="127" t="s">
        <v>135</v>
      </c>
      <c r="S10" s="127" t="s">
        <v>135</v>
      </c>
      <c r="T10" s="127" t="s">
        <v>135</v>
      </c>
      <c r="U10" s="127" t="s">
        <v>135</v>
      </c>
      <c r="V10" s="127" t="s">
        <v>135</v>
      </c>
      <c r="W10" s="127" t="s">
        <v>135</v>
      </c>
      <c r="X10" s="127" t="s">
        <v>135</v>
      </c>
      <c r="Y10" s="127" t="s">
        <v>135</v>
      </c>
      <c r="Z10" s="127" t="s">
        <v>135</v>
      </c>
      <c r="AA10" s="127" t="s">
        <v>135</v>
      </c>
      <c r="AB10" s="127" t="s">
        <v>135</v>
      </c>
      <c r="AC10" s="127" t="s">
        <v>135</v>
      </c>
      <c r="AD10" s="127" t="s">
        <v>135</v>
      </c>
      <c r="AE10" s="544"/>
      <c r="AF10" s="544"/>
      <c r="AG10" s="544"/>
      <c r="AH10" s="544"/>
      <c r="AI10" s="544"/>
      <c r="AJ10" s="544"/>
      <c r="AK10" s="544"/>
      <c r="AL10" s="534"/>
      <c r="AM10" s="538"/>
      <c r="AN10" s="589"/>
    </row>
    <row r="11" spans="1:40" ht="15">
      <c r="A11" s="841"/>
      <c r="B11" s="391" t="s">
        <v>22</v>
      </c>
      <c r="C11" s="129" t="s">
        <v>50</v>
      </c>
      <c r="D11" s="129" t="s">
        <v>50</v>
      </c>
      <c r="E11" s="129" t="s">
        <v>50</v>
      </c>
      <c r="F11" s="129" t="s">
        <v>50</v>
      </c>
      <c r="G11" s="129" t="s">
        <v>50</v>
      </c>
      <c r="H11" s="122" t="s">
        <v>15</v>
      </c>
      <c r="I11" s="122" t="s">
        <v>15</v>
      </c>
      <c r="J11" s="129" t="s">
        <v>50</v>
      </c>
      <c r="K11" s="129" t="s">
        <v>50</v>
      </c>
      <c r="L11" s="129" t="s">
        <v>50</v>
      </c>
      <c r="M11" s="129" t="s">
        <v>50</v>
      </c>
      <c r="N11" s="129" t="s">
        <v>50</v>
      </c>
      <c r="O11" s="129" t="s">
        <v>15</v>
      </c>
      <c r="P11" s="129" t="s">
        <v>50</v>
      </c>
      <c r="Q11" s="139" t="s">
        <v>58</v>
      </c>
      <c r="R11" s="370" t="s">
        <v>59</v>
      </c>
      <c r="S11" s="370" t="s">
        <v>59</v>
      </c>
      <c r="T11" s="370" t="s">
        <v>59</v>
      </c>
      <c r="U11" s="370" t="s">
        <v>59</v>
      </c>
      <c r="V11" s="129" t="s">
        <v>57</v>
      </c>
      <c r="W11" s="122" t="s">
        <v>15</v>
      </c>
      <c r="X11" s="122" t="s">
        <v>15</v>
      </c>
      <c r="Y11" s="129" t="s">
        <v>57</v>
      </c>
      <c r="Z11" s="129" t="s">
        <v>57</v>
      </c>
      <c r="AA11" s="129" t="s">
        <v>57</v>
      </c>
      <c r="AB11" s="129" t="s">
        <v>57</v>
      </c>
      <c r="AC11" s="129" t="s">
        <v>57</v>
      </c>
      <c r="AD11" s="122" t="s">
        <v>15</v>
      </c>
      <c r="AE11" s="544"/>
      <c r="AF11" s="544"/>
      <c r="AG11" s="544"/>
      <c r="AH11" s="544"/>
      <c r="AI11" s="544"/>
      <c r="AJ11" s="544"/>
      <c r="AK11" s="544"/>
      <c r="AL11" s="534"/>
      <c r="AM11" s="538"/>
      <c r="AN11" s="589"/>
    </row>
    <row r="12" spans="1:40" ht="15">
      <c r="A12" s="841"/>
      <c r="B12" s="71" t="s">
        <v>20</v>
      </c>
      <c r="C12" s="131" t="s">
        <v>50</v>
      </c>
      <c r="D12" s="131" t="s">
        <v>50</v>
      </c>
      <c r="E12" s="131" t="s">
        <v>50</v>
      </c>
      <c r="F12" s="131" t="s">
        <v>50</v>
      </c>
      <c r="G12" s="131" t="s">
        <v>50</v>
      </c>
      <c r="H12" s="122" t="s">
        <v>15</v>
      </c>
      <c r="I12" s="122" t="s">
        <v>15</v>
      </c>
      <c r="J12" s="131" t="s">
        <v>50</v>
      </c>
      <c r="K12" s="131" t="s">
        <v>50</v>
      </c>
      <c r="L12" s="131" t="s">
        <v>50</v>
      </c>
      <c r="M12" s="131" t="s">
        <v>50</v>
      </c>
      <c r="N12" s="131" t="s">
        <v>50</v>
      </c>
      <c r="O12" s="131" t="s">
        <v>15</v>
      </c>
      <c r="P12" s="131" t="s">
        <v>15</v>
      </c>
      <c r="Q12" s="139" t="s">
        <v>58</v>
      </c>
      <c r="R12" s="370" t="s">
        <v>59</v>
      </c>
      <c r="S12" s="370" t="s">
        <v>59</v>
      </c>
      <c r="T12" s="370" t="s">
        <v>59</v>
      </c>
      <c r="U12" s="370" t="s">
        <v>59</v>
      </c>
      <c r="V12" s="139" t="s">
        <v>58</v>
      </c>
      <c r="W12" s="122" t="s">
        <v>15</v>
      </c>
      <c r="X12" s="122" t="s">
        <v>15</v>
      </c>
      <c r="Y12" s="131" t="s">
        <v>57</v>
      </c>
      <c r="Z12" s="131" t="s">
        <v>57</v>
      </c>
      <c r="AA12" s="131" t="s">
        <v>57</v>
      </c>
      <c r="AB12" s="131" t="s">
        <v>57</v>
      </c>
      <c r="AC12" s="131" t="s">
        <v>57</v>
      </c>
      <c r="AD12" s="122" t="s">
        <v>15</v>
      </c>
      <c r="AE12" s="544"/>
      <c r="AF12" s="544"/>
      <c r="AG12" s="544"/>
      <c r="AH12" s="544"/>
      <c r="AI12" s="544"/>
      <c r="AJ12" s="544"/>
      <c r="AK12" s="544"/>
      <c r="AL12" s="534"/>
      <c r="AM12" s="538"/>
      <c r="AN12" s="589"/>
    </row>
    <row r="13" spans="1:40" ht="15.75" thickBot="1">
      <c r="A13" s="843"/>
      <c r="B13" s="359" t="s">
        <v>36</v>
      </c>
      <c r="C13" s="442" t="s">
        <v>15</v>
      </c>
      <c r="D13" s="442" t="s">
        <v>57</v>
      </c>
      <c r="E13" s="442" t="s">
        <v>57</v>
      </c>
      <c r="F13" s="442" t="s">
        <v>60</v>
      </c>
      <c r="G13" s="442" t="s">
        <v>57</v>
      </c>
      <c r="H13" s="442" t="s">
        <v>57</v>
      </c>
      <c r="I13" s="445" t="s">
        <v>15</v>
      </c>
      <c r="J13" s="445" t="s">
        <v>15</v>
      </c>
      <c r="K13" s="442" t="s">
        <v>57</v>
      </c>
      <c r="L13" s="442" t="s">
        <v>57</v>
      </c>
      <c r="M13" s="442" t="s">
        <v>57</v>
      </c>
      <c r="N13" s="442" t="s">
        <v>57</v>
      </c>
      <c r="O13" s="527" t="s">
        <v>58</v>
      </c>
      <c r="P13" s="442" t="s">
        <v>15</v>
      </c>
      <c r="Q13" s="442" t="s">
        <v>15</v>
      </c>
      <c r="R13" s="531" t="s">
        <v>59</v>
      </c>
      <c r="S13" s="531" t="s">
        <v>59</v>
      </c>
      <c r="T13" s="531" t="s">
        <v>59</v>
      </c>
      <c r="U13" s="531" t="s">
        <v>59</v>
      </c>
      <c r="V13" s="442" t="s">
        <v>57</v>
      </c>
      <c r="W13" s="445" t="s">
        <v>15</v>
      </c>
      <c r="X13" s="445" t="s">
        <v>15</v>
      </c>
      <c r="Y13" s="442" t="s">
        <v>57</v>
      </c>
      <c r="Z13" s="442" t="s">
        <v>57</v>
      </c>
      <c r="AA13" s="442" t="s">
        <v>57</v>
      </c>
      <c r="AB13" s="442" t="s">
        <v>57</v>
      </c>
      <c r="AC13" s="442" t="s">
        <v>57</v>
      </c>
      <c r="AD13" s="445" t="s">
        <v>15</v>
      </c>
      <c r="AE13" s="549"/>
      <c r="AF13" s="549"/>
      <c r="AG13" s="549"/>
      <c r="AH13" s="549"/>
      <c r="AI13" s="549"/>
      <c r="AJ13" s="549"/>
      <c r="AK13" s="549"/>
      <c r="AL13" s="540"/>
      <c r="AM13" s="541"/>
      <c r="AN13" s="589"/>
    </row>
    <row r="14" spans="1:40" ht="15">
      <c r="A14" s="840" t="s">
        <v>2</v>
      </c>
      <c r="B14" s="554"/>
      <c r="C14" s="429">
        <v>1</v>
      </c>
      <c r="D14" s="434">
        <v>2</v>
      </c>
      <c r="E14" s="434">
        <v>3</v>
      </c>
      <c r="F14" s="434">
        <v>4</v>
      </c>
      <c r="G14" s="434">
        <v>5</v>
      </c>
      <c r="H14" s="434">
        <v>6</v>
      </c>
      <c r="I14" s="434">
        <v>7</v>
      </c>
      <c r="J14" s="429">
        <v>8</v>
      </c>
      <c r="K14" s="434">
        <v>9</v>
      </c>
      <c r="L14" s="434">
        <v>10</v>
      </c>
      <c r="M14" s="434">
        <v>11</v>
      </c>
      <c r="N14" s="434">
        <v>12</v>
      </c>
      <c r="O14" s="434">
        <v>13</v>
      </c>
      <c r="P14" s="434">
        <v>14</v>
      </c>
      <c r="Q14" s="429">
        <v>15</v>
      </c>
      <c r="R14" s="434">
        <v>16</v>
      </c>
      <c r="S14" s="434">
        <v>17</v>
      </c>
      <c r="T14" s="434">
        <v>18</v>
      </c>
      <c r="U14" s="434">
        <v>19</v>
      </c>
      <c r="V14" s="434">
        <v>20</v>
      </c>
      <c r="W14" s="434">
        <v>21</v>
      </c>
      <c r="X14" s="429">
        <v>22</v>
      </c>
      <c r="Y14" s="434">
        <v>23</v>
      </c>
      <c r="Z14" s="434">
        <v>24</v>
      </c>
      <c r="AA14" s="434">
        <v>25</v>
      </c>
      <c r="AB14" s="434">
        <v>26</v>
      </c>
      <c r="AC14" s="434">
        <v>27</v>
      </c>
      <c r="AD14" s="434">
        <v>28</v>
      </c>
      <c r="AE14" s="429">
        <v>29</v>
      </c>
      <c r="AF14" s="434">
        <v>30</v>
      </c>
      <c r="AG14" s="434">
        <v>31</v>
      </c>
      <c r="AH14" s="565"/>
      <c r="AI14" s="565"/>
      <c r="AJ14" s="565"/>
      <c r="AK14" s="565"/>
      <c r="AL14" s="536"/>
      <c r="AM14" s="537"/>
      <c r="AN14" s="589"/>
    </row>
    <row r="15" spans="1:40" ht="15">
      <c r="A15" s="841"/>
      <c r="B15" s="65" t="s">
        <v>19</v>
      </c>
      <c r="C15" s="122" t="s">
        <v>15</v>
      </c>
      <c r="D15" s="134" t="s">
        <v>49</v>
      </c>
      <c r="E15" s="134" t="s">
        <v>49</v>
      </c>
      <c r="F15" s="134" t="s">
        <v>49</v>
      </c>
      <c r="G15" s="134" t="s">
        <v>49</v>
      </c>
      <c r="H15" s="134" t="s">
        <v>49</v>
      </c>
      <c r="I15" s="122" t="s">
        <v>15</v>
      </c>
      <c r="J15" s="122" t="s">
        <v>15</v>
      </c>
      <c r="K15" s="134" t="s">
        <v>49</v>
      </c>
      <c r="L15" s="134" t="s">
        <v>49</v>
      </c>
      <c r="M15" s="139" t="s">
        <v>58</v>
      </c>
      <c r="N15" s="125" t="s">
        <v>51</v>
      </c>
      <c r="O15" s="125" t="s">
        <v>51</v>
      </c>
      <c r="P15" s="122" t="s">
        <v>15</v>
      </c>
      <c r="Q15" s="122" t="s">
        <v>15</v>
      </c>
      <c r="R15" s="125" t="s">
        <v>51</v>
      </c>
      <c r="S15" s="125" t="s">
        <v>51</v>
      </c>
      <c r="T15" s="125" t="s">
        <v>51</v>
      </c>
      <c r="U15" s="125" t="s">
        <v>51</v>
      </c>
      <c r="V15" s="125" t="s">
        <v>51</v>
      </c>
      <c r="W15" s="139" t="s">
        <v>58</v>
      </c>
      <c r="X15" s="122" t="s">
        <v>50</v>
      </c>
      <c r="Y15" s="125" t="s">
        <v>50</v>
      </c>
      <c r="Z15" s="125" t="s">
        <v>50</v>
      </c>
      <c r="AA15" s="125" t="s">
        <v>50</v>
      </c>
      <c r="AB15" s="125" t="s">
        <v>50</v>
      </c>
      <c r="AC15" s="122" t="s">
        <v>15</v>
      </c>
      <c r="AD15" s="122" t="s">
        <v>15</v>
      </c>
      <c r="AE15" s="566" t="s">
        <v>50</v>
      </c>
      <c r="AF15" s="566" t="s">
        <v>50</v>
      </c>
      <c r="AG15" s="566" t="s">
        <v>50</v>
      </c>
      <c r="AH15" s="544"/>
      <c r="AI15" s="544"/>
      <c r="AJ15" s="544"/>
      <c r="AK15" s="544"/>
      <c r="AL15" s="534"/>
      <c r="AM15" s="538"/>
      <c r="AN15" s="589"/>
    </row>
    <row r="16" spans="1:40" ht="15">
      <c r="A16" s="841"/>
      <c r="B16" s="67" t="s">
        <v>21</v>
      </c>
      <c r="C16" s="567" t="s">
        <v>135</v>
      </c>
      <c r="D16" s="567" t="s">
        <v>135</v>
      </c>
      <c r="E16" s="567" t="s">
        <v>135</v>
      </c>
      <c r="F16" s="567" t="s">
        <v>135</v>
      </c>
      <c r="G16" s="567" t="s">
        <v>135</v>
      </c>
      <c r="H16" s="567" t="s">
        <v>135</v>
      </c>
      <c r="I16" s="567" t="s">
        <v>135</v>
      </c>
      <c r="J16" s="567" t="s">
        <v>135</v>
      </c>
      <c r="K16" s="127" t="s">
        <v>135</v>
      </c>
      <c r="L16" s="127" t="s">
        <v>135</v>
      </c>
      <c r="M16" s="127" t="s">
        <v>135</v>
      </c>
      <c r="N16" s="127" t="s">
        <v>135</v>
      </c>
      <c r="O16" s="127" t="s">
        <v>135</v>
      </c>
      <c r="P16" s="127" t="s">
        <v>135</v>
      </c>
      <c r="Q16" s="127" t="s">
        <v>135</v>
      </c>
      <c r="R16" s="127" t="s">
        <v>135</v>
      </c>
      <c r="S16" s="127" t="s">
        <v>135</v>
      </c>
      <c r="T16" s="127" t="s">
        <v>135</v>
      </c>
      <c r="U16" s="127" t="s">
        <v>135</v>
      </c>
      <c r="V16" s="127" t="s">
        <v>135</v>
      </c>
      <c r="W16" s="127" t="s">
        <v>135</v>
      </c>
      <c r="X16" s="127" t="s">
        <v>135</v>
      </c>
      <c r="Y16" s="127" t="s">
        <v>135</v>
      </c>
      <c r="Z16" s="127" t="s">
        <v>135</v>
      </c>
      <c r="AA16" s="127" t="s">
        <v>135</v>
      </c>
      <c r="AB16" s="127" t="s">
        <v>135</v>
      </c>
      <c r="AC16" s="127" t="s">
        <v>135</v>
      </c>
      <c r="AD16" s="127" t="s">
        <v>135</v>
      </c>
      <c r="AE16" s="127" t="s">
        <v>135</v>
      </c>
      <c r="AF16" s="127" t="s">
        <v>135</v>
      </c>
      <c r="AG16" s="127" t="s">
        <v>135</v>
      </c>
      <c r="AH16" s="544"/>
      <c r="AI16" s="544"/>
      <c r="AJ16" s="544"/>
      <c r="AK16" s="544"/>
      <c r="AL16" s="534"/>
      <c r="AM16" s="538"/>
      <c r="AN16" s="589"/>
    </row>
    <row r="17" spans="1:40" ht="15">
      <c r="A17" s="841"/>
      <c r="B17" s="391" t="s">
        <v>22</v>
      </c>
      <c r="C17" s="122" t="s">
        <v>15</v>
      </c>
      <c r="D17" s="129" t="s">
        <v>57</v>
      </c>
      <c r="E17" s="129" t="s">
        <v>57</v>
      </c>
      <c r="F17" s="129" t="s">
        <v>57</v>
      </c>
      <c r="G17" s="129" t="s">
        <v>57</v>
      </c>
      <c r="H17" s="139" t="s">
        <v>58</v>
      </c>
      <c r="I17" s="122" t="s">
        <v>15</v>
      </c>
      <c r="J17" s="122" t="s">
        <v>15</v>
      </c>
      <c r="K17" s="129" t="s">
        <v>51</v>
      </c>
      <c r="L17" s="129" t="s">
        <v>51</v>
      </c>
      <c r="M17" s="129" t="s">
        <v>51</v>
      </c>
      <c r="N17" s="129" t="s">
        <v>51</v>
      </c>
      <c r="O17" s="129" t="s">
        <v>51</v>
      </c>
      <c r="P17" s="122" t="s">
        <v>15</v>
      </c>
      <c r="Q17" s="122" t="s">
        <v>15</v>
      </c>
      <c r="R17" s="129" t="s">
        <v>51</v>
      </c>
      <c r="S17" s="129" t="s">
        <v>51</v>
      </c>
      <c r="T17" s="129" t="s">
        <v>51</v>
      </c>
      <c r="U17" s="129" t="s">
        <v>51</v>
      </c>
      <c r="V17" s="129" t="s">
        <v>51</v>
      </c>
      <c r="W17" s="139" t="s">
        <v>58</v>
      </c>
      <c r="X17" s="129" t="s">
        <v>50</v>
      </c>
      <c r="Y17" s="129" t="s">
        <v>50</v>
      </c>
      <c r="Z17" s="129" t="s">
        <v>50</v>
      </c>
      <c r="AA17" s="129" t="s">
        <v>50</v>
      </c>
      <c r="AB17" s="129" t="s">
        <v>50</v>
      </c>
      <c r="AC17" s="122" t="s">
        <v>15</v>
      </c>
      <c r="AD17" s="122" t="s">
        <v>15</v>
      </c>
      <c r="AE17" s="129" t="s">
        <v>50</v>
      </c>
      <c r="AF17" s="129" t="s">
        <v>50</v>
      </c>
      <c r="AG17" s="129" t="s">
        <v>50</v>
      </c>
      <c r="AH17" s="544"/>
      <c r="AI17" s="544"/>
      <c r="AJ17" s="544"/>
      <c r="AK17" s="544"/>
      <c r="AL17" s="534"/>
      <c r="AM17" s="538"/>
      <c r="AN17" s="589"/>
    </row>
    <row r="18" spans="1:40" ht="15">
      <c r="A18" s="841"/>
      <c r="B18" s="71" t="s">
        <v>20</v>
      </c>
      <c r="C18" s="568" t="s">
        <v>15</v>
      </c>
      <c r="D18" s="131" t="s">
        <v>56</v>
      </c>
      <c r="E18" s="131" t="s">
        <v>56</v>
      </c>
      <c r="F18" s="131" t="s">
        <v>56</v>
      </c>
      <c r="G18" s="131" t="s">
        <v>57</v>
      </c>
      <c r="H18" s="139" t="s">
        <v>58</v>
      </c>
      <c r="I18" s="122" t="s">
        <v>15</v>
      </c>
      <c r="J18" s="122" t="s">
        <v>15</v>
      </c>
      <c r="K18" s="131" t="s">
        <v>51</v>
      </c>
      <c r="L18" s="131" t="s">
        <v>51</v>
      </c>
      <c r="M18" s="131" t="s">
        <v>51</v>
      </c>
      <c r="N18" s="131" t="s">
        <v>51</v>
      </c>
      <c r="O18" s="131" t="s">
        <v>51</v>
      </c>
      <c r="P18" s="122" t="s">
        <v>15</v>
      </c>
      <c r="Q18" s="122" t="s">
        <v>15</v>
      </c>
      <c r="R18" s="131" t="s">
        <v>51</v>
      </c>
      <c r="S18" s="131" t="s">
        <v>51</v>
      </c>
      <c r="T18" s="131" t="s">
        <v>51</v>
      </c>
      <c r="U18" s="131" t="s">
        <v>51</v>
      </c>
      <c r="V18" s="131" t="s">
        <v>51</v>
      </c>
      <c r="W18" s="139" t="s">
        <v>58</v>
      </c>
      <c r="X18" s="131" t="s">
        <v>50</v>
      </c>
      <c r="Y18" s="131" t="s">
        <v>50</v>
      </c>
      <c r="Z18" s="131" t="s">
        <v>50</v>
      </c>
      <c r="AA18" s="131" t="s">
        <v>50</v>
      </c>
      <c r="AB18" s="131" t="s">
        <v>50</v>
      </c>
      <c r="AC18" s="122" t="s">
        <v>15</v>
      </c>
      <c r="AD18" s="122" t="s">
        <v>15</v>
      </c>
      <c r="AE18" s="131" t="s">
        <v>50</v>
      </c>
      <c r="AF18" s="131" t="s">
        <v>50</v>
      </c>
      <c r="AG18" s="131" t="s">
        <v>50</v>
      </c>
      <c r="AH18" s="544"/>
      <c r="AI18" s="544"/>
      <c r="AJ18" s="544"/>
      <c r="AK18" s="544"/>
      <c r="AL18" s="534"/>
      <c r="AM18" s="538"/>
      <c r="AN18" s="589"/>
    </row>
    <row r="19" spans="1:40" ht="15.75" thickBot="1">
      <c r="A19" s="842"/>
      <c r="B19" s="361" t="s">
        <v>36</v>
      </c>
      <c r="C19" s="569" t="s">
        <v>15</v>
      </c>
      <c r="D19" s="570" t="s">
        <v>57</v>
      </c>
      <c r="E19" s="570" t="s">
        <v>57</v>
      </c>
      <c r="F19" s="570" t="s">
        <v>57</v>
      </c>
      <c r="G19" s="570" t="s">
        <v>57</v>
      </c>
      <c r="H19" s="570" t="s">
        <v>57</v>
      </c>
      <c r="I19" s="521" t="s">
        <v>15</v>
      </c>
      <c r="J19" s="521" t="s">
        <v>15</v>
      </c>
      <c r="K19" s="570" t="s">
        <v>57</v>
      </c>
      <c r="L19" s="570" t="s">
        <v>57</v>
      </c>
      <c r="M19" s="570" t="s">
        <v>57</v>
      </c>
      <c r="N19" s="570" t="s">
        <v>57</v>
      </c>
      <c r="O19" s="570" t="s">
        <v>57</v>
      </c>
      <c r="P19" s="521" t="s">
        <v>15</v>
      </c>
      <c r="Q19" s="521" t="s">
        <v>15</v>
      </c>
      <c r="R19" s="570" t="s">
        <v>57</v>
      </c>
      <c r="S19" s="570" t="s">
        <v>57</v>
      </c>
      <c r="T19" s="570" t="s">
        <v>57</v>
      </c>
      <c r="U19" s="570" t="s">
        <v>57</v>
      </c>
      <c r="V19" s="570" t="s">
        <v>57</v>
      </c>
      <c r="W19" s="521" t="s">
        <v>15</v>
      </c>
      <c r="X19" s="521" t="s">
        <v>15</v>
      </c>
      <c r="Y19" s="570" t="s">
        <v>57</v>
      </c>
      <c r="Z19" s="570" t="s">
        <v>57</v>
      </c>
      <c r="AA19" s="570" t="s">
        <v>57</v>
      </c>
      <c r="AB19" s="570" t="s">
        <v>57</v>
      </c>
      <c r="AC19" s="570" t="s">
        <v>57</v>
      </c>
      <c r="AD19" s="521" t="s">
        <v>15</v>
      </c>
      <c r="AE19" s="521" t="s">
        <v>15</v>
      </c>
      <c r="AF19" s="570" t="s">
        <v>57</v>
      </c>
      <c r="AG19" s="570" t="s">
        <v>57</v>
      </c>
      <c r="AH19" s="548"/>
      <c r="AI19" s="548"/>
      <c r="AJ19" s="548"/>
      <c r="AK19" s="548"/>
      <c r="AL19" s="542"/>
      <c r="AM19" s="543"/>
      <c r="AN19" s="589"/>
    </row>
    <row r="20" spans="1:40" ht="15">
      <c r="A20" s="840" t="s">
        <v>4</v>
      </c>
      <c r="B20" s="554"/>
      <c r="C20" s="536"/>
      <c r="D20" s="536"/>
      <c r="E20" s="536"/>
      <c r="F20" s="434">
        <v>1</v>
      </c>
      <c r="G20" s="434">
        <v>2</v>
      </c>
      <c r="H20" s="434">
        <v>3</v>
      </c>
      <c r="I20" s="434">
        <v>4</v>
      </c>
      <c r="J20" s="522">
        <v>5</v>
      </c>
      <c r="K20" s="434">
        <v>6</v>
      </c>
      <c r="L20" s="434">
        <v>7</v>
      </c>
      <c r="M20" s="434">
        <v>8</v>
      </c>
      <c r="N20" s="434">
        <v>9</v>
      </c>
      <c r="O20" s="499">
        <v>10</v>
      </c>
      <c r="P20" s="434">
        <v>11</v>
      </c>
      <c r="Q20" s="429">
        <v>12</v>
      </c>
      <c r="R20" s="499">
        <v>13</v>
      </c>
      <c r="S20" s="499">
        <v>14</v>
      </c>
      <c r="T20" s="434">
        <v>15</v>
      </c>
      <c r="U20" s="434">
        <v>16</v>
      </c>
      <c r="V20" s="434">
        <v>17</v>
      </c>
      <c r="W20" s="434">
        <v>18</v>
      </c>
      <c r="X20" s="429">
        <v>19</v>
      </c>
      <c r="Y20" s="434">
        <v>20</v>
      </c>
      <c r="Z20" s="434">
        <v>21</v>
      </c>
      <c r="AA20" s="434">
        <v>22</v>
      </c>
      <c r="AB20" s="434">
        <v>23</v>
      </c>
      <c r="AC20" s="434">
        <v>24</v>
      </c>
      <c r="AD20" s="434">
        <v>25</v>
      </c>
      <c r="AE20" s="429">
        <v>26</v>
      </c>
      <c r="AF20" s="434">
        <v>27</v>
      </c>
      <c r="AG20" s="434">
        <v>28</v>
      </c>
      <c r="AH20" s="434">
        <v>29</v>
      </c>
      <c r="AI20" s="434">
        <v>30</v>
      </c>
      <c r="AJ20" s="564"/>
      <c r="AK20" s="565"/>
      <c r="AL20" s="536"/>
      <c r="AM20" s="537"/>
      <c r="AN20" s="589"/>
    </row>
    <row r="21" spans="1:40" ht="15">
      <c r="A21" s="841"/>
      <c r="B21" s="65" t="s">
        <v>19</v>
      </c>
      <c r="C21" s="534"/>
      <c r="D21" s="534"/>
      <c r="E21" s="534"/>
      <c r="F21" s="125" t="s">
        <v>50</v>
      </c>
      <c r="G21" s="125" t="s">
        <v>50</v>
      </c>
      <c r="H21" s="122" t="s">
        <v>15</v>
      </c>
      <c r="I21" s="122" t="s">
        <v>15</v>
      </c>
      <c r="J21" s="125" t="s">
        <v>50</v>
      </c>
      <c r="K21" s="125" t="s">
        <v>50</v>
      </c>
      <c r="L21" s="125" t="s">
        <v>50</v>
      </c>
      <c r="M21" s="125" t="s">
        <v>50</v>
      </c>
      <c r="N21" s="125" t="s">
        <v>50</v>
      </c>
      <c r="O21" s="139" t="s">
        <v>58</v>
      </c>
      <c r="P21" s="122" t="s">
        <v>15</v>
      </c>
      <c r="Q21" s="122" t="s">
        <v>15</v>
      </c>
      <c r="R21" s="134" t="s">
        <v>60</v>
      </c>
      <c r="S21" s="134" t="s">
        <v>60</v>
      </c>
      <c r="T21" s="134" t="s">
        <v>49</v>
      </c>
      <c r="U21" s="134" t="s">
        <v>49</v>
      </c>
      <c r="V21" s="134" t="s">
        <v>49</v>
      </c>
      <c r="W21" s="139" t="s">
        <v>58</v>
      </c>
      <c r="X21" s="122" t="s">
        <v>15</v>
      </c>
      <c r="Y21" s="125" t="s">
        <v>51</v>
      </c>
      <c r="Z21" s="125" t="s">
        <v>51</v>
      </c>
      <c r="AA21" s="125" t="s">
        <v>51</v>
      </c>
      <c r="AB21" s="125" t="s">
        <v>51</v>
      </c>
      <c r="AC21" s="125" t="s">
        <v>51</v>
      </c>
      <c r="AD21" s="122" t="s">
        <v>15</v>
      </c>
      <c r="AE21" s="122" t="s">
        <v>15</v>
      </c>
      <c r="AF21" s="125" t="s">
        <v>51</v>
      </c>
      <c r="AG21" s="125" t="s">
        <v>51</v>
      </c>
      <c r="AH21" s="125" t="s">
        <v>51</v>
      </c>
      <c r="AI21" s="125" t="s">
        <v>51</v>
      </c>
      <c r="AJ21" s="544"/>
      <c r="AK21" s="544"/>
      <c r="AL21" s="534"/>
      <c r="AM21" s="538"/>
      <c r="AN21" s="589"/>
    </row>
    <row r="22" spans="1:40" ht="15">
      <c r="A22" s="841"/>
      <c r="B22" s="67" t="s">
        <v>21</v>
      </c>
      <c r="C22" s="534"/>
      <c r="D22" s="534"/>
      <c r="E22" s="534"/>
      <c r="F22" s="155" t="s">
        <v>135</v>
      </c>
      <c r="G22" s="155" t="s">
        <v>135</v>
      </c>
      <c r="H22" s="155" t="s">
        <v>135</v>
      </c>
      <c r="I22" s="155" t="s">
        <v>135</v>
      </c>
      <c r="J22" s="155" t="s">
        <v>135</v>
      </c>
      <c r="K22" s="155" t="s">
        <v>135</v>
      </c>
      <c r="L22" s="155" t="s">
        <v>135</v>
      </c>
      <c r="M22" s="155" t="s">
        <v>135</v>
      </c>
      <c r="N22" s="155" t="s">
        <v>135</v>
      </c>
      <c r="O22" s="155" t="s">
        <v>135</v>
      </c>
      <c r="P22" s="155" t="s">
        <v>135</v>
      </c>
      <c r="Q22" s="155" t="s">
        <v>135</v>
      </c>
      <c r="R22" s="155" t="s">
        <v>135</v>
      </c>
      <c r="S22" s="155" t="s">
        <v>135</v>
      </c>
      <c r="T22" s="155" t="s">
        <v>135</v>
      </c>
      <c r="U22" s="155" t="s">
        <v>135</v>
      </c>
      <c r="V22" s="155" t="s">
        <v>135</v>
      </c>
      <c r="W22" s="155" t="s">
        <v>135</v>
      </c>
      <c r="X22" s="155" t="s">
        <v>135</v>
      </c>
      <c r="Y22" s="155" t="s">
        <v>135</v>
      </c>
      <c r="Z22" s="155" t="s">
        <v>135</v>
      </c>
      <c r="AA22" s="155" t="s">
        <v>135</v>
      </c>
      <c r="AB22" s="155" t="s">
        <v>135</v>
      </c>
      <c r="AC22" s="155" t="s">
        <v>135</v>
      </c>
      <c r="AD22" s="155" t="s">
        <v>135</v>
      </c>
      <c r="AE22" s="155" t="s">
        <v>135</v>
      </c>
      <c r="AF22" s="155" t="s">
        <v>135</v>
      </c>
      <c r="AG22" s="155" t="s">
        <v>135</v>
      </c>
      <c r="AH22" s="155" t="s">
        <v>135</v>
      </c>
      <c r="AI22" s="155" t="s">
        <v>135</v>
      </c>
      <c r="AJ22" s="544"/>
      <c r="AK22" s="544"/>
      <c r="AL22" s="534"/>
      <c r="AM22" s="538"/>
      <c r="AN22" s="589"/>
    </row>
    <row r="23" spans="1:40" ht="15">
      <c r="A23" s="841"/>
      <c r="B23" s="391" t="s">
        <v>22</v>
      </c>
      <c r="C23" s="534"/>
      <c r="D23" s="534"/>
      <c r="E23" s="534"/>
      <c r="F23" s="129" t="s">
        <v>50</v>
      </c>
      <c r="G23" s="129" t="s">
        <v>50</v>
      </c>
      <c r="H23" s="122" t="s">
        <v>15</v>
      </c>
      <c r="I23" s="122" t="s">
        <v>15</v>
      </c>
      <c r="J23" s="129" t="s">
        <v>50</v>
      </c>
      <c r="K23" s="129" t="s">
        <v>50</v>
      </c>
      <c r="L23" s="129" t="s">
        <v>50</v>
      </c>
      <c r="M23" s="129" t="s">
        <v>50</v>
      </c>
      <c r="N23" s="129" t="s">
        <v>50</v>
      </c>
      <c r="O23" s="139" t="s">
        <v>58</v>
      </c>
      <c r="P23" s="122" t="s">
        <v>15</v>
      </c>
      <c r="Q23" s="122" t="s">
        <v>15</v>
      </c>
      <c r="R23" s="134" t="s">
        <v>60</v>
      </c>
      <c r="S23" s="134" t="s">
        <v>60</v>
      </c>
      <c r="T23" s="134" t="s">
        <v>49</v>
      </c>
      <c r="U23" s="134" t="s">
        <v>49</v>
      </c>
      <c r="V23" s="134" t="s">
        <v>49</v>
      </c>
      <c r="W23" s="122" t="s">
        <v>15</v>
      </c>
      <c r="X23" s="122" t="s">
        <v>15</v>
      </c>
      <c r="Y23" s="129" t="s">
        <v>51</v>
      </c>
      <c r="Z23" s="129" t="s">
        <v>51</v>
      </c>
      <c r="AA23" s="129" t="s">
        <v>51</v>
      </c>
      <c r="AB23" s="129" t="s">
        <v>51</v>
      </c>
      <c r="AC23" s="129" t="s">
        <v>51</v>
      </c>
      <c r="AD23" s="122" t="s">
        <v>15</v>
      </c>
      <c r="AE23" s="122" t="s">
        <v>15</v>
      </c>
      <c r="AF23" s="129" t="s">
        <v>51</v>
      </c>
      <c r="AG23" s="129" t="s">
        <v>51</v>
      </c>
      <c r="AH23" s="129" t="s">
        <v>51</v>
      </c>
      <c r="AI23" s="129" t="s">
        <v>51</v>
      </c>
      <c r="AJ23" s="544"/>
      <c r="AK23" s="544"/>
      <c r="AL23" s="534"/>
      <c r="AM23" s="538"/>
      <c r="AN23" s="589"/>
    </row>
    <row r="24" spans="1:40" ht="15">
      <c r="A24" s="841"/>
      <c r="B24" s="71" t="s">
        <v>20</v>
      </c>
      <c r="C24" s="544"/>
      <c r="D24" s="544"/>
      <c r="E24" s="544"/>
      <c r="F24" s="131" t="s">
        <v>50</v>
      </c>
      <c r="G24" s="131" t="s">
        <v>50</v>
      </c>
      <c r="H24" s="122" t="s">
        <v>15</v>
      </c>
      <c r="I24" s="122" t="s">
        <v>15</v>
      </c>
      <c r="J24" s="131" t="s">
        <v>50</v>
      </c>
      <c r="K24" s="131" t="s">
        <v>50</v>
      </c>
      <c r="L24" s="131" t="s">
        <v>50</v>
      </c>
      <c r="M24" s="131" t="s">
        <v>50</v>
      </c>
      <c r="N24" s="131" t="s">
        <v>50</v>
      </c>
      <c r="O24" s="134" t="s">
        <v>60</v>
      </c>
      <c r="P24" s="122" t="s">
        <v>15</v>
      </c>
      <c r="Q24" s="122" t="s">
        <v>15</v>
      </c>
      <c r="R24" s="134" t="s">
        <v>60</v>
      </c>
      <c r="S24" s="134" t="s">
        <v>60</v>
      </c>
      <c r="T24" s="134" t="s">
        <v>49</v>
      </c>
      <c r="U24" s="134" t="s">
        <v>49</v>
      </c>
      <c r="V24" s="134" t="s">
        <v>49</v>
      </c>
      <c r="W24" s="139" t="s">
        <v>58</v>
      </c>
      <c r="X24" s="122" t="s">
        <v>15</v>
      </c>
      <c r="Y24" s="131" t="s">
        <v>51</v>
      </c>
      <c r="Z24" s="131" t="s">
        <v>51</v>
      </c>
      <c r="AA24" s="131" t="s">
        <v>51</v>
      </c>
      <c r="AB24" s="131" t="s">
        <v>51</v>
      </c>
      <c r="AC24" s="131" t="s">
        <v>51</v>
      </c>
      <c r="AD24" s="122" t="s">
        <v>15</v>
      </c>
      <c r="AE24" s="122" t="s">
        <v>15</v>
      </c>
      <c r="AF24" s="131" t="s">
        <v>51</v>
      </c>
      <c r="AG24" s="131" t="s">
        <v>51</v>
      </c>
      <c r="AH24" s="131" t="s">
        <v>51</v>
      </c>
      <c r="AI24" s="131" t="s">
        <v>51</v>
      </c>
      <c r="AJ24" s="544"/>
      <c r="AK24" s="544"/>
      <c r="AL24" s="534"/>
      <c r="AM24" s="538"/>
      <c r="AN24" s="589"/>
    </row>
    <row r="25" spans="1:40" ht="15.75" thickBot="1">
      <c r="A25" s="842"/>
      <c r="B25" s="361" t="s">
        <v>36</v>
      </c>
      <c r="C25" s="548"/>
      <c r="D25" s="548"/>
      <c r="E25" s="548"/>
      <c r="F25" s="427" t="s">
        <v>57</v>
      </c>
      <c r="G25" s="427" t="s">
        <v>57</v>
      </c>
      <c r="H25" s="427" t="s">
        <v>57</v>
      </c>
      <c r="I25" s="521" t="s">
        <v>15</v>
      </c>
      <c r="J25" s="521" t="s">
        <v>15</v>
      </c>
      <c r="K25" s="528" t="s">
        <v>49</v>
      </c>
      <c r="L25" s="528" t="s">
        <v>49</v>
      </c>
      <c r="M25" s="528" t="s">
        <v>49</v>
      </c>
      <c r="N25" s="528" t="s">
        <v>49</v>
      </c>
      <c r="O25" s="528" t="s">
        <v>60</v>
      </c>
      <c r="P25" s="521" t="s">
        <v>15</v>
      </c>
      <c r="Q25" s="521" t="s">
        <v>15</v>
      </c>
      <c r="R25" s="528" t="s">
        <v>60</v>
      </c>
      <c r="S25" s="528" t="s">
        <v>60</v>
      </c>
      <c r="T25" s="528" t="s">
        <v>49</v>
      </c>
      <c r="U25" s="528" t="s">
        <v>49</v>
      </c>
      <c r="V25" s="528" t="s">
        <v>49</v>
      </c>
      <c r="W25" s="521" t="s">
        <v>15</v>
      </c>
      <c r="X25" s="521" t="s">
        <v>15</v>
      </c>
      <c r="Y25" s="427" t="s">
        <v>57</v>
      </c>
      <c r="Z25" s="427" t="s">
        <v>57</v>
      </c>
      <c r="AA25" s="427" t="s">
        <v>57</v>
      </c>
      <c r="AB25" s="427" t="s">
        <v>57</v>
      </c>
      <c r="AC25" s="427" t="s">
        <v>57</v>
      </c>
      <c r="AD25" s="521" t="s">
        <v>15</v>
      </c>
      <c r="AE25" s="521" t="s">
        <v>15</v>
      </c>
      <c r="AF25" s="427" t="s">
        <v>57</v>
      </c>
      <c r="AG25" s="427" t="s">
        <v>57</v>
      </c>
      <c r="AH25" s="427" t="s">
        <v>57</v>
      </c>
      <c r="AI25" s="427" t="s">
        <v>57</v>
      </c>
      <c r="AJ25" s="548"/>
      <c r="AK25" s="548"/>
      <c r="AL25" s="542"/>
      <c r="AM25" s="543"/>
      <c r="AN25" s="589"/>
    </row>
    <row r="26" spans="1:40" ht="15">
      <c r="A26" s="844"/>
      <c r="B26" s="605" t="s">
        <v>71</v>
      </c>
      <c r="C26" s="605"/>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21"/>
      <c r="AK26" s="621"/>
      <c r="AL26" s="621"/>
      <c r="AM26" s="622"/>
      <c r="AN26" s="589"/>
    </row>
    <row r="27" spans="1:40" ht="15">
      <c r="A27" s="845"/>
      <c r="B27" s="577"/>
      <c r="C27" s="576" t="s">
        <v>72</v>
      </c>
      <c r="D27" s="576"/>
      <c r="E27" s="576"/>
      <c r="F27" s="576"/>
      <c r="G27" s="576"/>
      <c r="H27" s="576" t="s">
        <v>75</v>
      </c>
      <c r="I27" s="604"/>
      <c r="J27" s="604"/>
      <c r="K27" s="576"/>
      <c r="L27" s="576"/>
      <c r="M27" s="576" t="s">
        <v>78</v>
      </c>
      <c r="N27" s="576"/>
      <c r="O27" s="576"/>
      <c r="P27" s="576"/>
      <c r="Q27" s="604"/>
      <c r="R27" s="604"/>
      <c r="S27" s="604"/>
      <c r="T27" s="576" t="s">
        <v>81</v>
      </c>
      <c r="U27" s="576"/>
      <c r="V27" s="576"/>
      <c r="W27" s="604"/>
      <c r="X27" s="604"/>
      <c r="Y27" s="576"/>
      <c r="Z27" s="576" t="s">
        <v>84</v>
      </c>
      <c r="AA27" s="576"/>
      <c r="AB27" s="576"/>
      <c r="AC27" s="576"/>
      <c r="AD27" s="604"/>
      <c r="AE27" s="604" t="s">
        <v>136</v>
      </c>
      <c r="AF27" s="576"/>
      <c r="AG27" s="576"/>
      <c r="AH27" s="576"/>
      <c r="AI27" s="576"/>
      <c r="AJ27" s="620"/>
      <c r="AK27" s="619"/>
      <c r="AL27" s="619"/>
      <c r="AM27" s="623"/>
      <c r="AN27" s="589"/>
    </row>
    <row r="28" spans="1:40" ht="15">
      <c r="A28" s="845"/>
      <c r="B28" s="577"/>
      <c r="C28" s="576" t="s">
        <v>73</v>
      </c>
      <c r="D28" s="576"/>
      <c r="E28" s="576"/>
      <c r="F28" s="576"/>
      <c r="G28" s="576"/>
      <c r="H28" s="576" t="s">
        <v>76</v>
      </c>
      <c r="I28" s="604"/>
      <c r="J28" s="604"/>
      <c r="K28" s="576"/>
      <c r="L28" s="576"/>
      <c r="M28" s="576" t="s">
        <v>79</v>
      </c>
      <c r="N28" s="576"/>
      <c r="O28" s="576"/>
      <c r="P28" s="576"/>
      <c r="Q28" s="604"/>
      <c r="R28" s="604"/>
      <c r="S28" s="604"/>
      <c r="T28" s="576" t="s">
        <v>82</v>
      </c>
      <c r="U28" s="576"/>
      <c r="V28" s="576"/>
      <c r="W28" s="604"/>
      <c r="X28" s="604"/>
      <c r="Y28" s="576"/>
      <c r="Z28" s="576" t="s">
        <v>85</v>
      </c>
      <c r="AA28" s="576"/>
      <c r="AB28" s="576"/>
      <c r="AC28" s="576"/>
      <c r="AD28" s="604"/>
      <c r="AE28" s="627" t="s">
        <v>138</v>
      </c>
      <c r="AF28" s="576"/>
      <c r="AG28" s="576"/>
      <c r="AH28" s="576"/>
      <c r="AI28" s="576"/>
      <c r="AJ28" s="620"/>
      <c r="AK28" s="619"/>
      <c r="AL28" s="619"/>
      <c r="AM28" s="623"/>
      <c r="AN28" s="589"/>
    </row>
    <row r="29" spans="1:40" ht="15.75" thickBot="1">
      <c r="A29" s="846"/>
      <c r="B29" s="616"/>
      <c r="C29" s="610" t="s">
        <v>74</v>
      </c>
      <c r="D29" s="610"/>
      <c r="E29" s="610"/>
      <c r="F29" s="610"/>
      <c r="G29" s="610"/>
      <c r="H29" s="610" t="s">
        <v>77</v>
      </c>
      <c r="I29" s="617"/>
      <c r="J29" s="617"/>
      <c r="K29" s="610"/>
      <c r="L29" s="610"/>
      <c r="M29" s="610" t="s">
        <v>80</v>
      </c>
      <c r="N29" s="610"/>
      <c r="O29" s="610"/>
      <c r="P29" s="610"/>
      <c r="Q29" s="617"/>
      <c r="R29" s="617"/>
      <c r="S29" s="617"/>
      <c r="T29" s="610" t="s">
        <v>83</v>
      </c>
      <c r="U29" s="610"/>
      <c r="V29" s="610"/>
      <c r="W29" s="617"/>
      <c r="X29" s="617"/>
      <c r="Y29" s="610"/>
      <c r="Z29" s="610" t="s">
        <v>77</v>
      </c>
      <c r="AA29" s="610"/>
      <c r="AB29" s="610"/>
      <c r="AC29" s="610"/>
      <c r="AD29" s="617"/>
      <c r="AE29" s="617"/>
      <c r="AF29" s="610"/>
      <c r="AG29" s="610"/>
      <c r="AH29" s="610"/>
      <c r="AI29" s="610"/>
      <c r="AJ29" s="624"/>
      <c r="AK29" s="625"/>
      <c r="AL29" s="625"/>
      <c r="AM29" s="626"/>
      <c r="AN29" s="589"/>
    </row>
    <row r="30" spans="1:40" ht="15.75" thickBot="1">
      <c r="A30" s="594"/>
      <c r="B30" s="595"/>
      <c r="C30" s="596"/>
      <c r="D30" s="596"/>
      <c r="E30" s="596"/>
      <c r="F30" s="596"/>
      <c r="G30" s="596"/>
      <c r="H30" s="596"/>
      <c r="I30" s="597"/>
      <c r="J30" s="597"/>
      <c r="K30" s="596"/>
      <c r="L30" s="596"/>
      <c r="M30" s="596"/>
      <c r="N30" s="596"/>
      <c r="O30" s="596"/>
      <c r="P30" s="596"/>
      <c r="Q30" s="597"/>
      <c r="R30" s="597"/>
      <c r="S30" s="597"/>
      <c r="T30" s="596"/>
      <c r="U30" s="596"/>
      <c r="V30" s="596"/>
      <c r="W30" s="597"/>
      <c r="X30" s="597"/>
      <c r="Y30" s="596"/>
      <c r="Z30" s="596"/>
      <c r="AA30" s="596"/>
      <c r="AB30" s="596"/>
      <c r="AC30" s="596"/>
      <c r="AD30" s="597"/>
      <c r="AE30" s="597"/>
      <c r="AF30" s="596"/>
      <c r="AG30" s="596"/>
      <c r="AH30" s="596"/>
      <c r="AI30" s="596"/>
      <c r="AJ30" s="598"/>
      <c r="AK30" s="599"/>
      <c r="AL30" s="599"/>
      <c r="AM30" s="599"/>
      <c r="AN30" s="590"/>
    </row>
    <row r="31" spans="1:40" ht="15">
      <c r="A31" s="847" t="s">
        <v>3</v>
      </c>
      <c r="B31" s="574"/>
      <c r="C31" s="547"/>
      <c r="D31" s="547"/>
      <c r="E31" s="547"/>
      <c r="F31" s="547"/>
      <c r="G31" s="582"/>
      <c r="H31" s="583">
        <v>1</v>
      </c>
      <c r="I31" s="584">
        <v>2</v>
      </c>
      <c r="J31" s="585">
        <v>3</v>
      </c>
      <c r="K31" s="584">
        <v>4</v>
      </c>
      <c r="L31" s="584">
        <v>5</v>
      </c>
      <c r="M31" s="584">
        <v>6</v>
      </c>
      <c r="N31" s="584">
        <v>7</v>
      </c>
      <c r="O31" s="583">
        <v>8</v>
      </c>
      <c r="P31" s="584">
        <v>9</v>
      </c>
      <c r="Q31" s="585">
        <v>10</v>
      </c>
      <c r="R31" s="584">
        <v>11</v>
      </c>
      <c r="S31" s="584">
        <v>12</v>
      </c>
      <c r="T31" s="584">
        <v>13</v>
      </c>
      <c r="U31" s="584">
        <v>14</v>
      </c>
      <c r="V31" s="584">
        <v>15</v>
      </c>
      <c r="W31" s="584">
        <v>16</v>
      </c>
      <c r="X31" s="585">
        <v>17</v>
      </c>
      <c r="Y31" s="584">
        <v>18</v>
      </c>
      <c r="Z31" s="584">
        <v>19</v>
      </c>
      <c r="AA31" s="584">
        <v>20</v>
      </c>
      <c r="AB31" s="584">
        <v>21</v>
      </c>
      <c r="AC31" s="584">
        <v>22</v>
      </c>
      <c r="AD31" s="584">
        <v>23</v>
      </c>
      <c r="AE31" s="585">
        <v>24</v>
      </c>
      <c r="AF31" s="584">
        <v>25</v>
      </c>
      <c r="AG31" s="584">
        <v>26</v>
      </c>
      <c r="AH31" s="584">
        <v>27</v>
      </c>
      <c r="AI31" s="584">
        <v>28</v>
      </c>
      <c r="AJ31" s="584">
        <v>29</v>
      </c>
      <c r="AK31" s="584">
        <v>30</v>
      </c>
      <c r="AL31" s="585">
        <v>31</v>
      </c>
      <c r="AM31" s="586"/>
      <c r="AN31" s="589"/>
    </row>
    <row r="32" spans="1:40" ht="15">
      <c r="A32" s="841"/>
      <c r="B32" s="65" t="s">
        <v>19</v>
      </c>
      <c r="C32" s="534"/>
      <c r="D32" s="534"/>
      <c r="E32" s="534"/>
      <c r="F32" s="534"/>
      <c r="G32" s="544"/>
      <c r="H32" s="125" t="s">
        <v>51</v>
      </c>
      <c r="I32" s="122" t="s">
        <v>15</v>
      </c>
      <c r="J32" s="122" t="s">
        <v>15</v>
      </c>
      <c r="K32" s="125" t="s">
        <v>51</v>
      </c>
      <c r="L32" s="125" t="s">
        <v>51</v>
      </c>
      <c r="M32" s="125" t="s">
        <v>51</v>
      </c>
      <c r="N32" s="125" t="s">
        <v>51</v>
      </c>
      <c r="O32" s="125" t="s">
        <v>51</v>
      </c>
      <c r="P32" s="122" t="s">
        <v>15</v>
      </c>
      <c r="Q32" s="122" t="s">
        <v>15</v>
      </c>
      <c r="R32" s="125" t="s">
        <v>51</v>
      </c>
      <c r="S32" s="125" t="s">
        <v>51</v>
      </c>
      <c r="T32" s="125" t="s">
        <v>51</v>
      </c>
      <c r="U32" s="125" t="s">
        <v>51</v>
      </c>
      <c r="V32" s="370" t="s">
        <v>51</v>
      </c>
      <c r="W32" s="122" t="s">
        <v>15</v>
      </c>
      <c r="X32" s="139" t="s">
        <v>58</v>
      </c>
      <c r="Y32" s="125" t="s">
        <v>50</v>
      </c>
      <c r="Z32" s="125" t="s">
        <v>50</v>
      </c>
      <c r="AA32" s="125" t="s">
        <v>50</v>
      </c>
      <c r="AB32" s="125" t="s">
        <v>50</v>
      </c>
      <c r="AC32" s="122" t="s">
        <v>15</v>
      </c>
      <c r="AD32" s="138" t="s">
        <v>15</v>
      </c>
      <c r="AE32" s="125" t="s">
        <v>50</v>
      </c>
      <c r="AF32" s="125" t="s">
        <v>50</v>
      </c>
      <c r="AG32" s="125" t="s">
        <v>50</v>
      </c>
      <c r="AH32" s="125" t="s">
        <v>50</v>
      </c>
      <c r="AI32" s="370" t="s">
        <v>50</v>
      </c>
      <c r="AJ32" s="122" t="s">
        <v>15</v>
      </c>
      <c r="AK32" s="122" t="s">
        <v>15</v>
      </c>
      <c r="AL32" s="139" t="s">
        <v>58</v>
      </c>
      <c r="AM32" s="538"/>
      <c r="AN32" s="589"/>
    </row>
    <row r="33" spans="1:40" ht="15">
      <c r="A33" s="841"/>
      <c r="B33" s="67" t="s">
        <v>21</v>
      </c>
      <c r="C33" s="534"/>
      <c r="D33" s="534"/>
      <c r="E33" s="534"/>
      <c r="F33" s="534"/>
      <c r="G33" s="544"/>
      <c r="H33" s="127" t="s">
        <v>135</v>
      </c>
      <c r="I33" s="127" t="s">
        <v>135</v>
      </c>
      <c r="J33" s="127" t="s">
        <v>135</v>
      </c>
      <c r="K33" s="127" t="s">
        <v>135</v>
      </c>
      <c r="L33" s="127" t="s">
        <v>135</v>
      </c>
      <c r="M33" s="127" t="s">
        <v>135</v>
      </c>
      <c r="N33" s="127" t="s">
        <v>135</v>
      </c>
      <c r="O33" s="127" t="s">
        <v>135</v>
      </c>
      <c r="P33" s="127" t="s">
        <v>135</v>
      </c>
      <c r="Q33" s="127" t="s">
        <v>135</v>
      </c>
      <c r="R33" s="127" t="s">
        <v>135</v>
      </c>
      <c r="S33" s="127" t="s">
        <v>135</v>
      </c>
      <c r="T33" s="127" t="s">
        <v>135</v>
      </c>
      <c r="U33" s="127" t="s">
        <v>135</v>
      </c>
      <c r="V33" s="127" t="s">
        <v>135</v>
      </c>
      <c r="W33" s="127" t="s">
        <v>135</v>
      </c>
      <c r="X33" s="127" t="s">
        <v>135</v>
      </c>
      <c r="Y33" s="127" t="s">
        <v>135</v>
      </c>
      <c r="Z33" s="127" t="s">
        <v>135</v>
      </c>
      <c r="AA33" s="127" t="s">
        <v>135</v>
      </c>
      <c r="AB33" s="127" t="s">
        <v>135</v>
      </c>
      <c r="AC33" s="127" t="s">
        <v>135</v>
      </c>
      <c r="AD33" s="127" t="s">
        <v>135</v>
      </c>
      <c r="AE33" s="127" t="s">
        <v>135</v>
      </c>
      <c r="AF33" s="127" t="s">
        <v>135</v>
      </c>
      <c r="AG33" s="127" t="s">
        <v>135</v>
      </c>
      <c r="AH33" s="127" t="s">
        <v>135</v>
      </c>
      <c r="AI33" s="127" t="s">
        <v>135</v>
      </c>
      <c r="AJ33" s="127" t="s">
        <v>135</v>
      </c>
      <c r="AK33" s="127" t="s">
        <v>135</v>
      </c>
      <c r="AL33" s="127" t="s">
        <v>135</v>
      </c>
      <c r="AM33" s="538"/>
      <c r="AN33" s="589"/>
    </row>
    <row r="34" spans="1:40" ht="15">
      <c r="A34" s="841"/>
      <c r="B34" s="391" t="s">
        <v>22</v>
      </c>
      <c r="C34" s="534"/>
      <c r="D34" s="534"/>
      <c r="E34" s="534"/>
      <c r="F34" s="534"/>
      <c r="G34" s="544"/>
      <c r="H34" s="129" t="s">
        <v>51</v>
      </c>
      <c r="I34" s="122" t="s">
        <v>15</v>
      </c>
      <c r="J34" s="122" t="s">
        <v>15</v>
      </c>
      <c r="K34" s="129" t="s">
        <v>51</v>
      </c>
      <c r="L34" s="129" t="s">
        <v>51</v>
      </c>
      <c r="M34" s="129" t="s">
        <v>51</v>
      </c>
      <c r="N34" s="129" t="s">
        <v>51</v>
      </c>
      <c r="O34" s="129" t="s">
        <v>51</v>
      </c>
      <c r="P34" s="122" t="s">
        <v>15</v>
      </c>
      <c r="Q34" s="122" t="s">
        <v>15</v>
      </c>
      <c r="R34" s="129" t="s">
        <v>51</v>
      </c>
      <c r="S34" s="129" t="s">
        <v>51</v>
      </c>
      <c r="T34" s="129" t="s">
        <v>51</v>
      </c>
      <c r="U34" s="129" t="s">
        <v>51</v>
      </c>
      <c r="V34" s="370" t="s">
        <v>51</v>
      </c>
      <c r="W34" s="122" t="s">
        <v>15</v>
      </c>
      <c r="X34" s="139" t="s">
        <v>58</v>
      </c>
      <c r="Y34" s="129" t="s">
        <v>50</v>
      </c>
      <c r="Z34" s="129" t="s">
        <v>50</v>
      </c>
      <c r="AA34" s="129" t="s">
        <v>50</v>
      </c>
      <c r="AB34" s="129" t="s">
        <v>50</v>
      </c>
      <c r="AC34" s="122" t="s">
        <v>15</v>
      </c>
      <c r="AD34" s="138" t="s">
        <v>15</v>
      </c>
      <c r="AE34" s="129" t="s">
        <v>50</v>
      </c>
      <c r="AF34" s="129" t="s">
        <v>50</v>
      </c>
      <c r="AG34" s="129" t="s">
        <v>50</v>
      </c>
      <c r="AH34" s="129" t="s">
        <v>50</v>
      </c>
      <c r="AI34" s="370" t="s">
        <v>50</v>
      </c>
      <c r="AJ34" s="122" t="s">
        <v>15</v>
      </c>
      <c r="AK34" s="122" t="s">
        <v>15</v>
      </c>
      <c r="AL34" s="139" t="s">
        <v>58</v>
      </c>
      <c r="AM34" s="538"/>
      <c r="AN34" s="589"/>
    </row>
    <row r="35" spans="1:40" ht="15">
      <c r="A35" s="841"/>
      <c r="B35" s="71" t="s">
        <v>20</v>
      </c>
      <c r="C35" s="544"/>
      <c r="D35" s="544"/>
      <c r="E35" s="544"/>
      <c r="F35" s="544"/>
      <c r="G35" s="544"/>
      <c r="H35" s="131" t="s">
        <v>51</v>
      </c>
      <c r="I35" s="122" t="s">
        <v>15</v>
      </c>
      <c r="J35" s="122" t="s">
        <v>15</v>
      </c>
      <c r="K35" s="131" t="s">
        <v>51</v>
      </c>
      <c r="L35" s="131" t="s">
        <v>51</v>
      </c>
      <c r="M35" s="131" t="s">
        <v>51</v>
      </c>
      <c r="N35" s="131" t="s">
        <v>51</v>
      </c>
      <c r="O35" s="131" t="s">
        <v>51</v>
      </c>
      <c r="P35" s="122" t="s">
        <v>15</v>
      </c>
      <c r="Q35" s="122" t="s">
        <v>15</v>
      </c>
      <c r="R35" s="131" t="s">
        <v>51</v>
      </c>
      <c r="S35" s="131" t="s">
        <v>51</v>
      </c>
      <c r="T35" s="131" t="s">
        <v>51</v>
      </c>
      <c r="U35" s="131" t="s">
        <v>51</v>
      </c>
      <c r="V35" s="370" t="s">
        <v>51</v>
      </c>
      <c r="W35" s="122" t="s">
        <v>15</v>
      </c>
      <c r="X35" s="139" t="s">
        <v>58</v>
      </c>
      <c r="Y35" s="131" t="s">
        <v>50</v>
      </c>
      <c r="Z35" s="131" t="s">
        <v>50</v>
      </c>
      <c r="AA35" s="131" t="s">
        <v>50</v>
      </c>
      <c r="AB35" s="131" t="s">
        <v>50</v>
      </c>
      <c r="AC35" s="122" t="s">
        <v>15</v>
      </c>
      <c r="AD35" s="138" t="s">
        <v>15</v>
      </c>
      <c r="AE35" s="131" t="s">
        <v>50</v>
      </c>
      <c r="AF35" s="131" t="s">
        <v>50</v>
      </c>
      <c r="AG35" s="131" t="s">
        <v>50</v>
      </c>
      <c r="AH35" s="131" t="s">
        <v>50</v>
      </c>
      <c r="AI35" s="370" t="s">
        <v>50</v>
      </c>
      <c r="AJ35" s="122" t="s">
        <v>15</v>
      </c>
      <c r="AK35" s="122" t="s">
        <v>15</v>
      </c>
      <c r="AL35" s="139" t="s">
        <v>58</v>
      </c>
      <c r="AM35" s="538"/>
      <c r="AN35" s="589"/>
    </row>
    <row r="36" spans="1:40" ht="13.5" customHeight="1" thickBot="1">
      <c r="A36" s="843"/>
      <c r="B36" s="359" t="s">
        <v>36</v>
      </c>
      <c r="C36" s="549"/>
      <c r="D36" s="549"/>
      <c r="E36" s="549"/>
      <c r="F36" s="549"/>
      <c r="G36" s="549"/>
      <c r="H36" s="523" t="s">
        <v>60</v>
      </c>
      <c r="I36" s="445" t="s">
        <v>15</v>
      </c>
      <c r="J36" s="445" t="s">
        <v>15</v>
      </c>
      <c r="K36" s="442" t="s">
        <v>57</v>
      </c>
      <c r="L36" s="442" t="s">
        <v>57</v>
      </c>
      <c r="M36" s="442" t="s">
        <v>57</v>
      </c>
      <c r="N36" s="442" t="s">
        <v>57</v>
      </c>
      <c r="O36" s="523" t="s">
        <v>60</v>
      </c>
      <c r="P36" s="445" t="s">
        <v>15</v>
      </c>
      <c r="Q36" s="445" t="s">
        <v>15</v>
      </c>
      <c r="R36" s="442" t="s">
        <v>57</v>
      </c>
      <c r="S36" s="442" t="s">
        <v>57</v>
      </c>
      <c r="T36" s="442" t="s">
        <v>57</v>
      </c>
      <c r="U36" s="442" t="s">
        <v>57</v>
      </c>
      <c r="V36" s="442" t="s">
        <v>57</v>
      </c>
      <c r="W36" s="526" t="s">
        <v>15</v>
      </c>
      <c r="X36" s="526" t="s">
        <v>15</v>
      </c>
      <c r="Y36" s="442" t="s">
        <v>57</v>
      </c>
      <c r="Z36" s="442" t="s">
        <v>57</v>
      </c>
      <c r="AA36" s="442" t="s">
        <v>57</v>
      </c>
      <c r="AB36" s="442" t="s">
        <v>57</v>
      </c>
      <c r="AC36" s="442" t="s">
        <v>57</v>
      </c>
      <c r="AD36" s="526" t="s">
        <v>15</v>
      </c>
      <c r="AE36" s="526" t="s">
        <v>15</v>
      </c>
      <c r="AF36" s="442" t="s">
        <v>57</v>
      </c>
      <c r="AG36" s="442" t="s">
        <v>57</v>
      </c>
      <c r="AH36" s="442" t="s">
        <v>57</v>
      </c>
      <c r="AI36" s="442" t="s">
        <v>57</v>
      </c>
      <c r="AJ36" s="442" t="s">
        <v>57</v>
      </c>
      <c r="AK36" s="445" t="s">
        <v>15</v>
      </c>
      <c r="AL36" s="559" t="s">
        <v>15</v>
      </c>
      <c r="AM36" s="541"/>
      <c r="AN36" s="589"/>
    </row>
    <row r="37" spans="1:40" ht="15" hidden="1">
      <c r="A37" s="840" t="s">
        <v>5</v>
      </c>
      <c r="B37" s="554"/>
      <c r="C37" s="486"/>
      <c r="D37" s="434">
        <v>1</v>
      </c>
      <c r="E37" s="434">
        <v>2</v>
      </c>
      <c r="F37" s="434">
        <v>3</v>
      </c>
      <c r="G37" s="434">
        <v>4</v>
      </c>
      <c r="H37" s="434">
        <v>5</v>
      </c>
      <c r="I37" s="434">
        <v>6</v>
      </c>
      <c r="J37" s="429">
        <v>7</v>
      </c>
      <c r="K37" s="434">
        <v>8</v>
      </c>
      <c r="L37" s="434">
        <v>9</v>
      </c>
      <c r="M37" s="434">
        <v>10</v>
      </c>
      <c r="N37" s="434">
        <v>11</v>
      </c>
      <c r="O37" s="434">
        <v>12</v>
      </c>
      <c r="P37" s="434">
        <v>13</v>
      </c>
      <c r="Q37" s="429">
        <v>14</v>
      </c>
      <c r="R37" s="434">
        <v>15</v>
      </c>
      <c r="S37" s="434">
        <v>16</v>
      </c>
      <c r="T37" s="434">
        <v>17</v>
      </c>
      <c r="U37" s="434">
        <v>18</v>
      </c>
      <c r="V37" s="434">
        <v>19</v>
      </c>
      <c r="W37" s="434">
        <v>20</v>
      </c>
      <c r="X37" s="429">
        <v>21</v>
      </c>
      <c r="Y37" s="434">
        <v>22</v>
      </c>
      <c r="Z37" s="434">
        <v>23</v>
      </c>
      <c r="AA37" s="434">
        <v>24</v>
      </c>
      <c r="AB37" s="434">
        <v>25</v>
      </c>
      <c r="AC37" s="434">
        <v>26</v>
      </c>
      <c r="AD37" s="434">
        <v>27</v>
      </c>
      <c r="AE37" s="429">
        <v>28</v>
      </c>
      <c r="AF37" s="434">
        <v>29</v>
      </c>
      <c r="AG37" s="434">
        <v>30</v>
      </c>
      <c r="AH37" s="490"/>
      <c r="AI37" s="572"/>
      <c r="AJ37" s="572"/>
      <c r="AK37" s="572"/>
      <c r="AL37" s="486"/>
      <c r="AM37" s="489"/>
      <c r="AN37" s="589"/>
    </row>
    <row r="38" spans="1:40" ht="15">
      <c r="A38" s="841"/>
      <c r="B38" s="553"/>
      <c r="C38" s="534"/>
      <c r="D38" s="13">
        <v>1</v>
      </c>
      <c r="E38" s="13">
        <v>2</v>
      </c>
      <c r="F38" s="13">
        <v>3</v>
      </c>
      <c r="G38" s="13">
        <v>4</v>
      </c>
      <c r="H38" s="13">
        <v>5</v>
      </c>
      <c r="I38" s="13">
        <v>6</v>
      </c>
      <c r="J38" s="12">
        <v>7</v>
      </c>
      <c r="K38" s="13">
        <v>8</v>
      </c>
      <c r="L38" s="13">
        <v>9</v>
      </c>
      <c r="M38" s="13">
        <v>10</v>
      </c>
      <c r="N38" s="13">
        <v>11</v>
      </c>
      <c r="O38" s="13">
        <v>12</v>
      </c>
      <c r="P38" s="13">
        <v>13</v>
      </c>
      <c r="Q38" s="12">
        <v>14</v>
      </c>
      <c r="R38" s="13">
        <v>15</v>
      </c>
      <c r="S38" s="13">
        <v>16</v>
      </c>
      <c r="T38" s="13">
        <v>17</v>
      </c>
      <c r="U38" s="13">
        <v>18</v>
      </c>
      <c r="V38" s="13">
        <v>19</v>
      </c>
      <c r="W38" s="13">
        <v>20</v>
      </c>
      <c r="X38" s="12">
        <v>21</v>
      </c>
      <c r="Y38" s="13">
        <v>22</v>
      </c>
      <c r="Z38" s="13">
        <v>23</v>
      </c>
      <c r="AA38" s="13">
        <v>24</v>
      </c>
      <c r="AB38" s="13">
        <v>25</v>
      </c>
      <c r="AC38" s="13">
        <v>26</v>
      </c>
      <c r="AD38" s="13">
        <v>27</v>
      </c>
      <c r="AE38" s="12">
        <v>28</v>
      </c>
      <c r="AF38" s="13">
        <v>29</v>
      </c>
      <c r="AG38" s="13">
        <v>30</v>
      </c>
      <c r="AH38" s="545"/>
      <c r="AI38" s="545"/>
      <c r="AJ38" s="545"/>
      <c r="AK38" s="545"/>
      <c r="AL38" s="534"/>
      <c r="AM38" s="538"/>
      <c r="AN38" s="589"/>
    </row>
    <row r="39" spans="1:40" ht="15">
      <c r="A39" s="841"/>
      <c r="B39" s="65" t="s">
        <v>19</v>
      </c>
      <c r="C39" s="534"/>
      <c r="D39" s="125" t="s">
        <v>55</v>
      </c>
      <c r="E39" s="125" t="s">
        <v>55</v>
      </c>
      <c r="F39" s="125" t="s">
        <v>55</v>
      </c>
      <c r="G39" s="125" t="s">
        <v>55</v>
      </c>
      <c r="H39" s="125" t="s">
        <v>55</v>
      </c>
      <c r="I39" s="137" t="s">
        <v>15</v>
      </c>
      <c r="J39" s="137" t="s">
        <v>15</v>
      </c>
      <c r="K39" s="125" t="s">
        <v>55</v>
      </c>
      <c r="L39" s="125" t="s">
        <v>55</v>
      </c>
      <c r="M39" s="125" t="s">
        <v>55</v>
      </c>
      <c r="N39" s="370" t="s">
        <v>55</v>
      </c>
      <c r="O39" s="125" t="s">
        <v>55</v>
      </c>
      <c r="P39" s="122" t="s">
        <v>15</v>
      </c>
      <c r="Q39" s="122" t="s">
        <v>15</v>
      </c>
      <c r="R39" s="139" t="s">
        <v>58</v>
      </c>
      <c r="S39" s="370" t="s">
        <v>59</v>
      </c>
      <c r="T39" s="370" t="s">
        <v>59</v>
      </c>
      <c r="U39" s="370" t="s">
        <v>59</v>
      </c>
      <c r="V39" s="370" t="s">
        <v>59</v>
      </c>
      <c r="W39" s="139" t="s">
        <v>58</v>
      </c>
      <c r="X39" s="122" t="s">
        <v>15</v>
      </c>
      <c r="Y39" s="125" t="s">
        <v>57</v>
      </c>
      <c r="Z39" s="125" t="s">
        <v>57</v>
      </c>
      <c r="AA39" s="125" t="s">
        <v>57</v>
      </c>
      <c r="AB39" s="370" t="s">
        <v>59</v>
      </c>
      <c r="AC39" s="370" t="s">
        <v>59</v>
      </c>
      <c r="AD39" s="138" t="s">
        <v>15</v>
      </c>
      <c r="AE39" s="138" t="s">
        <v>15</v>
      </c>
      <c r="AF39" s="125" t="s">
        <v>56</v>
      </c>
      <c r="AG39" s="125" t="s">
        <v>56</v>
      </c>
      <c r="AH39" s="545"/>
      <c r="AI39" s="544"/>
      <c r="AJ39" s="544"/>
      <c r="AK39" s="544"/>
      <c r="AL39" s="534"/>
      <c r="AM39" s="538"/>
      <c r="AN39" s="589"/>
    </row>
    <row r="40" spans="1:40" ht="15">
      <c r="A40" s="841"/>
      <c r="B40" s="67" t="s">
        <v>21</v>
      </c>
      <c r="C40" s="534"/>
      <c r="D40" s="127" t="s">
        <v>135</v>
      </c>
      <c r="E40" s="127" t="s">
        <v>135</v>
      </c>
      <c r="F40" s="127" t="s">
        <v>135</v>
      </c>
      <c r="G40" s="127" t="s">
        <v>135</v>
      </c>
      <c r="H40" s="127" t="s">
        <v>135</v>
      </c>
      <c r="I40" s="127" t="s">
        <v>135</v>
      </c>
      <c r="J40" s="127" t="s">
        <v>135</v>
      </c>
      <c r="K40" s="127" t="s">
        <v>135</v>
      </c>
      <c r="L40" s="127" t="s">
        <v>135</v>
      </c>
      <c r="M40" s="127" t="s">
        <v>135</v>
      </c>
      <c r="N40" s="127" t="s">
        <v>135</v>
      </c>
      <c r="O40" s="127" t="s">
        <v>135</v>
      </c>
      <c r="P40" s="127" t="s">
        <v>135</v>
      </c>
      <c r="Q40" s="127" t="s">
        <v>135</v>
      </c>
      <c r="R40" s="127" t="s">
        <v>135</v>
      </c>
      <c r="S40" s="127" t="s">
        <v>135</v>
      </c>
      <c r="T40" s="127" t="s">
        <v>135</v>
      </c>
      <c r="U40" s="127" t="s">
        <v>135</v>
      </c>
      <c r="V40" s="127" t="s">
        <v>135</v>
      </c>
      <c r="W40" s="127" t="s">
        <v>135</v>
      </c>
      <c r="X40" s="127" t="s">
        <v>135</v>
      </c>
      <c r="Y40" s="127" t="s">
        <v>135</v>
      </c>
      <c r="Z40" s="127" t="s">
        <v>135</v>
      </c>
      <c r="AA40" s="127" t="s">
        <v>135</v>
      </c>
      <c r="AB40" s="127" t="s">
        <v>135</v>
      </c>
      <c r="AC40" s="127" t="s">
        <v>135</v>
      </c>
      <c r="AD40" s="127" t="s">
        <v>135</v>
      </c>
      <c r="AE40" s="127" t="s">
        <v>135</v>
      </c>
      <c r="AF40" s="127" t="s">
        <v>135</v>
      </c>
      <c r="AG40" s="127" t="s">
        <v>135</v>
      </c>
      <c r="AH40" s="545"/>
      <c r="AI40" s="544"/>
      <c r="AJ40" s="544"/>
      <c r="AK40" s="544"/>
      <c r="AL40" s="534"/>
      <c r="AM40" s="538"/>
      <c r="AN40" s="589"/>
    </row>
    <row r="41" spans="1:40" ht="15">
      <c r="A41" s="841"/>
      <c r="B41" s="391" t="s">
        <v>22</v>
      </c>
      <c r="C41" s="534"/>
      <c r="D41" s="129" t="s">
        <v>55</v>
      </c>
      <c r="E41" s="129" t="s">
        <v>55</v>
      </c>
      <c r="F41" s="129" t="s">
        <v>55</v>
      </c>
      <c r="G41" s="129" t="s">
        <v>55</v>
      </c>
      <c r="H41" s="129" t="s">
        <v>55</v>
      </c>
      <c r="I41" s="137" t="s">
        <v>15</v>
      </c>
      <c r="J41" s="137" t="s">
        <v>15</v>
      </c>
      <c r="K41" s="129" t="s">
        <v>55</v>
      </c>
      <c r="L41" s="129" t="s">
        <v>55</v>
      </c>
      <c r="M41" s="129" t="s">
        <v>55</v>
      </c>
      <c r="N41" s="370" t="s">
        <v>55</v>
      </c>
      <c r="O41" s="129" t="s">
        <v>55</v>
      </c>
      <c r="P41" s="122" t="s">
        <v>15</v>
      </c>
      <c r="Q41" s="122" t="s">
        <v>15</v>
      </c>
      <c r="R41" s="139" t="s">
        <v>58</v>
      </c>
      <c r="S41" s="370" t="s">
        <v>59</v>
      </c>
      <c r="T41" s="370" t="s">
        <v>59</v>
      </c>
      <c r="U41" s="370" t="s">
        <v>59</v>
      </c>
      <c r="V41" s="370" t="s">
        <v>59</v>
      </c>
      <c r="W41" s="139" t="s">
        <v>58</v>
      </c>
      <c r="X41" s="122" t="s">
        <v>15</v>
      </c>
      <c r="Y41" s="133" t="s">
        <v>57</v>
      </c>
      <c r="Z41" s="133" t="s">
        <v>57</v>
      </c>
      <c r="AA41" s="133" t="s">
        <v>57</v>
      </c>
      <c r="AB41" s="370" t="s">
        <v>59</v>
      </c>
      <c r="AC41" s="370" t="s">
        <v>59</v>
      </c>
      <c r="AD41" s="138" t="s">
        <v>15</v>
      </c>
      <c r="AE41" s="138" t="s">
        <v>15</v>
      </c>
      <c r="AF41" s="129" t="s">
        <v>56</v>
      </c>
      <c r="AG41" s="129" t="s">
        <v>56</v>
      </c>
      <c r="AH41" s="545"/>
      <c r="AI41" s="544"/>
      <c r="AJ41" s="544"/>
      <c r="AK41" s="544"/>
      <c r="AL41" s="534"/>
      <c r="AM41" s="538"/>
      <c r="AN41" s="589"/>
    </row>
    <row r="42" spans="1:40" ht="15">
      <c r="A42" s="841"/>
      <c r="B42" s="71" t="s">
        <v>20</v>
      </c>
      <c r="C42" s="544"/>
      <c r="D42" s="131" t="s">
        <v>55</v>
      </c>
      <c r="E42" s="131" t="s">
        <v>55</v>
      </c>
      <c r="F42" s="131" t="s">
        <v>55</v>
      </c>
      <c r="G42" s="131" t="s">
        <v>55</v>
      </c>
      <c r="H42" s="131" t="s">
        <v>55</v>
      </c>
      <c r="I42" s="137" t="s">
        <v>15</v>
      </c>
      <c r="J42" s="137" t="s">
        <v>15</v>
      </c>
      <c r="K42" s="131" t="s">
        <v>55</v>
      </c>
      <c r="L42" s="131" t="s">
        <v>55</v>
      </c>
      <c r="M42" s="131" t="s">
        <v>55</v>
      </c>
      <c r="N42" s="370" t="s">
        <v>55</v>
      </c>
      <c r="O42" s="131" t="s">
        <v>55</v>
      </c>
      <c r="P42" s="122" t="s">
        <v>15</v>
      </c>
      <c r="Q42" s="122" t="s">
        <v>15</v>
      </c>
      <c r="R42" s="139" t="s">
        <v>58</v>
      </c>
      <c r="S42" s="370" t="s">
        <v>59</v>
      </c>
      <c r="T42" s="370" t="s">
        <v>59</v>
      </c>
      <c r="U42" s="370" t="s">
        <v>59</v>
      </c>
      <c r="V42" s="370" t="s">
        <v>59</v>
      </c>
      <c r="W42" s="139" t="s">
        <v>58</v>
      </c>
      <c r="X42" s="122" t="s">
        <v>15</v>
      </c>
      <c r="Y42" s="131" t="s">
        <v>57</v>
      </c>
      <c r="Z42" s="131" t="s">
        <v>57</v>
      </c>
      <c r="AA42" s="131" t="s">
        <v>57</v>
      </c>
      <c r="AB42" s="370" t="s">
        <v>59</v>
      </c>
      <c r="AC42" s="370" t="s">
        <v>59</v>
      </c>
      <c r="AD42" s="138" t="s">
        <v>15</v>
      </c>
      <c r="AE42" s="138" t="s">
        <v>15</v>
      </c>
      <c r="AF42" s="131" t="s">
        <v>56</v>
      </c>
      <c r="AG42" s="131" t="s">
        <v>56</v>
      </c>
      <c r="AH42" s="545"/>
      <c r="AI42" s="544"/>
      <c r="AJ42" s="544"/>
      <c r="AK42" s="544"/>
      <c r="AL42" s="534"/>
      <c r="AM42" s="538"/>
      <c r="AN42" s="589"/>
    </row>
    <row r="43" spans="1:40" ht="15.75" thickBot="1">
      <c r="A43" s="843"/>
      <c r="B43" s="359" t="s">
        <v>36</v>
      </c>
      <c r="C43" s="549"/>
      <c r="D43" s="530" t="s">
        <v>57</v>
      </c>
      <c r="E43" s="530" t="s">
        <v>57</v>
      </c>
      <c r="F43" s="530" t="s">
        <v>57</v>
      </c>
      <c r="G43" s="530" t="s">
        <v>57</v>
      </c>
      <c r="H43" s="530" t="s">
        <v>57</v>
      </c>
      <c r="I43" s="559" t="s">
        <v>15</v>
      </c>
      <c r="J43" s="559" t="s">
        <v>15</v>
      </c>
      <c r="K43" s="442" t="s">
        <v>57</v>
      </c>
      <c r="L43" s="442" t="s">
        <v>57</v>
      </c>
      <c r="M43" s="442" t="s">
        <v>57</v>
      </c>
      <c r="N43" s="442" t="s">
        <v>57</v>
      </c>
      <c r="O43" s="442" t="s">
        <v>57</v>
      </c>
      <c r="P43" s="445" t="s">
        <v>15</v>
      </c>
      <c r="Q43" s="445" t="s">
        <v>15</v>
      </c>
      <c r="R43" s="527" t="s">
        <v>58</v>
      </c>
      <c r="S43" s="531" t="s">
        <v>59</v>
      </c>
      <c r="T43" s="531" t="s">
        <v>59</v>
      </c>
      <c r="U43" s="531" t="s">
        <v>59</v>
      </c>
      <c r="V43" s="531" t="s">
        <v>59</v>
      </c>
      <c r="W43" s="527" t="s">
        <v>58</v>
      </c>
      <c r="X43" s="445" t="s">
        <v>15</v>
      </c>
      <c r="Y43" s="442" t="s">
        <v>57</v>
      </c>
      <c r="Z43" s="442" t="s">
        <v>57</v>
      </c>
      <c r="AA43" s="442" t="s">
        <v>57</v>
      </c>
      <c r="AB43" s="531" t="s">
        <v>59</v>
      </c>
      <c r="AC43" s="531" t="s">
        <v>59</v>
      </c>
      <c r="AD43" s="526" t="s">
        <v>15</v>
      </c>
      <c r="AE43" s="526" t="s">
        <v>15</v>
      </c>
      <c r="AF43" s="442" t="s">
        <v>57</v>
      </c>
      <c r="AG43" s="442" t="s">
        <v>57</v>
      </c>
      <c r="AH43" s="573"/>
      <c r="AI43" s="549"/>
      <c r="AJ43" s="549"/>
      <c r="AK43" s="549"/>
      <c r="AL43" s="540"/>
      <c r="AM43" s="541"/>
      <c r="AN43" s="589"/>
    </row>
    <row r="44" spans="1:40" ht="15">
      <c r="A44" s="840" t="s">
        <v>6</v>
      </c>
      <c r="B44" s="554"/>
      <c r="C44" s="536"/>
      <c r="D44" s="536"/>
      <c r="E44" s="536"/>
      <c r="F44" s="434">
        <v>1</v>
      </c>
      <c r="G44" s="434">
        <v>2</v>
      </c>
      <c r="H44" s="434">
        <v>3</v>
      </c>
      <c r="I44" s="434">
        <v>4</v>
      </c>
      <c r="J44" s="429">
        <v>5</v>
      </c>
      <c r="K44" s="434">
        <v>6</v>
      </c>
      <c r="L44" s="434">
        <v>7</v>
      </c>
      <c r="M44" s="434">
        <v>8</v>
      </c>
      <c r="N44" s="434">
        <v>9</v>
      </c>
      <c r="O44" s="434">
        <v>10</v>
      </c>
      <c r="P44" s="434">
        <v>11</v>
      </c>
      <c r="Q44" s="429">
        <v>12</v>
      </c>
      <c r="R44" s="434">
        <v>13</v>
      </c>
      <c r="S44" s="434">
        <v>14</v>
      </c>
      <c r="T44" s="434">
        <v>15</v>
      </c>
      <c r="U44" s="434">
        <v>16</v>
      </c>
      <c r="V44" s="434">
        <v>17</v>
      </c>
      <c r="W44" s="434">
        <v>18</v>
      </c>
      <c r="X44" s="429">
        <v>19</v>
      </c>
      <c r="Y44" s="434">
        <v>20</v>
      </c>
      <c r="Z44" s="434">
        <v>21</v>
      </c>
      <c r="AA44" s="434">
        <v>22</v>
      </c>
      <c r="AB44" s="434">
        <v>23</v>
      </c>
      <c r="AC44" s="434">
        <v>24</v>
      </c>
      <c r="AD44" s="434">
        <v>25</v>
      </c>
      <c r="AE44" s="429">
        <v>26</v>
      </c>
      <c r="AF44" s="434">
        <v>27</v>
      </c>
      <c r="AG44" s="434">
        <v>28</v>
      </c>
      <c r="AH44" s="434">
        <v>29</v>
      </c>
      <c r="AI44" s="434">
        <v>30</v>
      </c>
      <c r="AJ44" s="434">
        <v>31</v>
      </c>
      <c r="AK44" s="565"/>
      <c r="AL44" s="536"/>
      <c r="AM44" s="537"/>
      <c r="AN44" s="589"/>
    </row>
    <row r="45" spans="1:40" ht="15">
      <c r="A45" s="841"/>
      <c r="B45" s="65" t="s">
        <v>19</v>
      </c>
      <c r="C45" s="534"/>
      <c r="D45" s="534"/>
      <c r="E45" s="534"/>
      <c r="F45" s="88" t="s">
        <v>56</v>
      </c>
      <c r="G45" s="88" t="s">
        <v>56</v>
      </c>
      <c r="H45" s="88" t="s">
        <v>56</v>
      </c>
      <c r="I45" s="2" t="s">
        <v>15</v>
      </c>
      <c r="J45" s="2" t="s">
        <v>15</v>
      </c>
      <c r="K45" s="88" t="s">
        <v>56</v>
      </c>
      <c r="L45" s="88" t="s">
        <v>56</v>
      </c>
      <c r="M45" s="374" t="s">
        <v>56</v>
      </c>
      <c r="N45" s="88" t="s">
        <v>56</v>
      </c>
      <c r="O45" s="88" t="s">
        <v>56</v>
      </c>
      <c r="P45" s="80" t="s">
        <v>15</v>
      </c>
      <c r="Q45" s="80" t="s">
        <v>15</v>
      </c>
      <c r="R45" s="125" t="s">
        <v>56</v>
      </c>
      <c r="S45" s="125" t="s">
        <v>56</v>
      </c>
      <c r="T45" s="125" t="s">
        <v>56</v>
      </c>
      <c r="U45" s="125" t="s">
        <v>56</v>
      </c>
      <c r="V45" s="125" t="s">
        <v>56</v>
      </c>
      <c r="W45" s="139" t="s">
        <v>58</v>
      </c>
      <c r="X45" s="125" t="s">
        <v>70</v>
      </c>
      <c r="Y45" s="125" t="s">
        <v>70</v>
      </c>
      <c r="Z45" s="125" t="s">
        <v>70</v>
      </c>
      <c r="AA45" s="125" t="s">
        <v>70</v>
      </c>
      <c r="AB45" s="125" t="s">
        <v>70</v>
      </c>
      <c r="AC45" s="122" t="s">
        <v>15</v>
      </c>
      <c r="AD45" s="122" t="s">
        <v>15</v>
      </c>
      <c r="AE45" s="125" t="s">
        <v>70</v>
      </c>
      <c r="AF45" s="125" t="s">
        <v>70</v>
      </c>
      <c r="AG45" s="125" t="s">
        <v>70</v>
      </c>
      <c r="AH45" s="125" t="s">
        <v>70</v>
      </c>
      <c r="AI45" s="370" t="s">
        <v>70</v>
      </c>
      <c r="AJ45" s="139" t="s">
        <v>58</v>
      </c>
      <c r="AK45" s="544"/>
      <c r="AL45" s="534"/>
      <c r="AM45" s="538"/>
      <c r="AN45" s="589"/>
    </row>
    <row r="46" spans="1:40" ht="15">
      <c r="A46" s="841"/>
      <c r="B46" s="67" t="s">
        <v>21</v>
      </c>
      <c r="C46" s="534"/>
      <c r="D46" s="534"/>
      <c r="E46" s="534"/>
      <c r="F46" s="87" t="s">
        <v>135</v>
      </c>
      <c r="G46" s="87" t="s">
        <v>135</v>
      </c>
      <c r="H46" s="87" t="s">
        <v>135</v>
      </c>
      <c r="I46" s="87" t="s">
        <v>135</v>
      </c>
      <c r="J46" s="87" t="s">
        <v>135</v>
      </c>
      <c r="K46" s="87" t="s">
        <v>135</v>
      </c>
      <c r="L46" s="87" t="s">
        <v>135</v>
      </c>
      <c r="M46" s="87" t="s">
        <v>135</v>
      </c>
      <c r="N46" s="87" t="s">
        <v>135</v>
      </c>
      <c r="O46" s="87" t="s">
        <v>135</v>
      </c>
      <c r="P46" s="87" t="s">
        <v>135</v>
      </c>
      <c r="Q46" s="87" t="s">
        <v>135</v>
      </c>
      <c r="R46" s="87" t="s">
        <v>135</v>
      </c>
      <c r="S46" s="87" t="s">
        <v>135</v>
      </c>
      <c r="T46" s="87" t="s">
        <v>135</v>
      </c>
      <c r="U46" s="87" t="s">
        <v>135</v>
      </c>
      <c r="V46" s="87" t="s">
        <v>135</v>
      </c>
      <c r="W46" s="87" t="s">
        <v>135</v>
      </c>
      <c r="X46" s="87" t="s">
        <v>135</v>
      </c>
      <c r="Y46" s="87" t="s">
        <v>135</v>
      </c>
      <c r="Z46" s="87" t="s">
        <v>135</v>
      </c>
      <c r="AA46" s="87" t="s">
        <v>135</v>
      </c>
      <c r="AB46" s="87" t="s">
        <v>135</v>
      </c>
      <c r="AC46" s="87" t="s">
        <v>135</v>
      </c>
      <c r="AD46" s="87" t="s">
        <v>135</v>
      </c>
      <c r="AE46" s="87" t="s">
        <v>135</v>
      </c>
      <c r="AF46" s="87" t="s">
        <v>135</v>
      </c>
      <c r="AG46" s="87" t="s">
        <v>135</v>
      </c>
      <c r="AH46" s="87" t="s">
        <v>135</v>
      </c>
      <c r="AI46" s="87" t="s">
        <v>135</v>
      </c>
      <c r="AJ46" s="87" t="s">
        <v>135</v>
      </c>
      <c r="AK46" s="544"/>
      <c r="AL46" s="534"/>
      <c r="AM46" s="538"/>
      <c r="AN46" s="589"/>
    </row>
    <row r="47" spans="1:40" ht="15">
      <c r="A47" s="841"/>
      <c r="B47" s="391" t="s">
        <v>22</v>
      </c>
      <c r="C47" s="534"/>
      <c r="D47" s="534"/>
      <c r="E47" s="534"/>
      <c r="F47" s="89" t="s">
        <v>56</v>
      </c>
      <c r="G47" s="89" t="s">
        <v>56</v>
      </c>
      <c r="H47" s="89" t="s">
        <v>56</v>
      </c>
      <c r="I47" s="2" t="s">
        <v>15</v>
      </c>
      <c r="J47" s="2" t="s">
        <v>15</v>
      </c>
      <c r="K47" s="89" t="s">
        <v>56</v>
      </c>
      <c r="L47" s="89" t="s">
        <v>56</v>
      </c>
      <c r="M47" s="374" t="s">
        <v>56</v>
      </c>
      <c r="N47" s="89" t="s">
        <v>56</v>
      </c>
      <c r="O47" s="89" t="s">
        <v>56</v>
      </c>
      <c r="P47" s="80" t="s">
        <v>15</v>
      </c>
      <c r="Q47" s="80" t="s">
        <v>15</v>
      </c>
      <c r="R47" s="129" t="s">
        <v>56</v>
      </c>
      <c r="S47" s="129" t="s">
        <v>56</v>
      </c>
      <c r="T47" s="129" t="s">
        <v>56</v>
      </c>
      <c r="U47" s="129" t="s">
        <v>56</v>
      </c>
      <c r="V47" s="129" t="s">
        <v>56</v>
      </c>
      <c r="W47" s="122" t="s">
        <v>15</v>
      </c>
      <c r="X47" s="122" t="s">
        <v>15</v>
      </c>
      <c r="Y47" s="129" t="s">
        <v>56</v>
      </c>
      <c r="Z47" s="129" t="s">
        <v>56</v>
      </c>
      <c r="AA47" s="129" t="s">
        <v>56</v>
      </c>
      <c r="AB47" s="129" t="s">
        <v>56</v>
      </c>
      <c r="AC47" s="129" t="s">
        <v>56</v>
      </c>
      <c r="AD47" s="122" t="s">
        <v>15</v>
      </c>
      <c r="AE47" s="122" t="s">
        <v>15</v>
      </c>
      <c r="AF47" s="129" t="s">
        <v>56</v>
      </c>
      <c r="AG47" s="129" t="s">
        <v>56</v>
      </c>
      <c r="AH47" s="129" t="s">
        <v>56</v>
      </c>
      <c r="AI47" s="129" t="s">
        <v>56</v>
      </c>
      <c r="AJ47" s="129" t="s">
        <v>56</v>
      </c>
      <c r="AK47" s="544"/>
      <c r="AL47" s="534"/>
      <c r="AM47" s="538"/>
      <c r="AN47" s="589"/>
    </row>
    <row r="48" spans="1:40" ht="15">
      <c r="A48" s="841"/>
      <c r="B48" s="71" t="s">
        <v>20</v>
      </c>
      <c r="C48" s="544"/>
      <c r="D48" s="544"/>
      <c r="E48" s="544"/>
      <c r="F48" s="90" t="s">
        <v>56</v>
      </c>
      <c r="G48" s="90" t="s">
        <v>56</v>
      </c>
      <c r="H48" s="90" t="s">
        <v>56</v>
      </c>
      <c r="I48" s="2" t="s">
        <v>15</v>
      </c>
      <c r="J48" s="2" t="s">
        <v>15</v>
      </c>
      <c r="K48" s="90" t="s">
        <v>56</v>
      </c>
      <c r="L48" s="90" t="s">
        <v>56</v>
      </c>
      <c r="M48" s="374" t="s">
        <v>56</v>
      </c>
      <c r="N48" s="90" t="s">
        <v>56</v>
      </c>
      <c r="O48" s="90" t="s">
        <v>56</v>
      </c>
      <c r="P48" s="80" t="s">
        <v>15</v>
      </c>
      <c r="Q48" s="80" t="s">
        <v>15</v>
      </c>
      <c r="R48" s="131" t="s">
        <v>56</v>
      </c>
      <c r="S48" s="131" t="s">
        <v>56</v>
      </c>
      <c r="T48" s="131" t="s">
        <v>56</v>
      </c>
      <c r="U48" s="131" t="s">
        <v>56</v>
      </c>
      <c r="V48" s="131" t="s">
        <v>56</v>
      </c>
      <c r="W48" s="139" t="s">
        <v>58</v>
      </c>
      <c r="X48" s="130" t="s">
        <v>70</v>
      </c>
      <c r="Y48" s="131" t="s">
        <v>70</v>
      </c>
      <c r="Z48" s="131" t="s">
        <v>70</v>
      </c>
      <c r="AA48" s="131" t="s">
        <v>70</v>
      </c>
      <c r="AB48" s="131" t="s">
        <v>70</v>
      </c>
      <c r="AC48" s="122" t="s">
        <v>15</v>
      </c>
      <c r="AD48" s="122" t="s">
        <v>15</v>
      </c>
      <c r="AE48" s="131" t="s">
        <v>70</v>
      </c>
      <c r="AF48" s="131" t="s">
        <v>70</v>
      </c>
      <c r="AG48" s="131" t="s">
        <v>70</v>
      </c>
      <c r="AH48" s="131" t="s">
        <v>70</v>
      </c>
      <c r="AI48" s="370" t="s">
        <v>70</v>
      </c>
      <c r="AJ48" s="139" t="s">
        <v>58</v>
      </c>
      <c r="AK48" s="544"/>
      <c r="AL48" s="534"/>
      <c r="AM48" s="538"/>
      <c r="AN48" s="589"/>
    </row>
    <row r="49" spans="1:40" ht="15.75" thickBot="1">
      <c r="A49" s="842"/>
      <c r="B49" s="361" t="s">
        <v>61</v>
      </c>
      <c r="C49" s="548"/>
      <c r="D49" s="548"/>
      <c r="E49" s="548"/>
      <c r="F49" s="524" t="s">
        <v>57</v>
      </c>
      <c r="G49" s="524" t="s">
        <v>57</v>
      </c>
      <c r="H49" s="524" t="s">
        <v>57</v>
      </c>
      <c r="I49" s="426" t="s">
        <v>15</v>
      </c>
      <c r="J49" s="426" t="s">
        <v>15</v>
      </c>
      <c r="K49" s="524" t="s">
        <v>57</v>
      </c>
      <c r="L49" s="524" t="s">
        <v>57</v>
      </c>
      <c r="M49" s="525" t="s">
        <v>56</v>
      </c>
      <c r="N49" s="524" t="s">
        <v>57</v>
      </c>
      <c r="O49" s="524" t="s">
        <v>57</v>
      </c>
      <c r="P49" s="521" t="s">
        <v>15</v>
      </c>
      <c r="Q49" s="521" t="s">
        <v>15</v>
      </c>
      <c r="R49" s="427" t="s">
        <v>57</v>
      </c>
      <c r="S49" s="427" t="s">
        <v>57</v>
      </c>
      <c r="T49" s="427" t="s">
        <v>57</v>
      </c>
      <c r="U49" s="427" t="s">
        <v>57</v>
      </c>
      <c r="V49" s="427" t="s">
        <v>57</v>
      </c>
      <c r="W49" s="521" t="s">
        <v>15</v>
      </c>
      <c r="X49" s="521" t="s">
        <v>15</v>
      </c>
      <c r="Y49" s="427" t="s">
        <v>57</v>
      </c>
      <c r="Z49" s="427" t="s">
        <v>57</v>
      </c>
      <c r="AA49" s="427" t="s">
        <v>57</v>
      </c>
      <c r="AB49" s="427" t="s">
        <v>57</v>
      </c>
      <c r="AC49" s="427" t="s">
        <v>57</v>
      </c>
      <c r="AD49" s="521" t="s">
        <v>15</v>
      </c>
      <c r="AE49" s="521" t="s">
        <v>15</v>
      </c>
      <c r="AF49" s="427" t="s">
        <v>57</v>
      </c>
      <c r="AG49" s="427" t="s">
        <v>57</v>
      </c>
      <c r="AH49" s="427" t="s">
        <v>57</v>
      </c>
      <c r="AI49" s="427" t="s">
        <v>57</v>
      </c>
      <c r="AJ49" s="427" t="s">
        <v>57</v>
      </c>
      <c r="AK49" s="548"/>
      <c r="AL49" s="542"/>
      <c r="AM49" s="543"/>
      <c r="AN49" s="589"/>
    </row>
    <row r="50" spans="1:40" ht="15">
      <c r="A50" s="840" t="s">
        <v>7</v>
      </c>
      <c r="B50" s="554"/>
      <c r="C50" s="571"/>
      <c r="D50" s="571"/>
      <c r="E50" s="571"/>
      <c r="F50" s="571"/>
      <c r="G50" s="571"/>
      <c r="H50" s="571"/>
      <c r="I50" s="434">
        <v>1</v>
      </c>
      <c r="J50" s="429">
        <v>2</v>
      </c>
      <c r="K50" s="434">
        <v>3</v>
      </c>
      <c r="L50" s="434">
        <v>4</v>
      </c>
      <c r="M50" s="434">
        <v>5</v>
      </c>
      <c r="N50" s="434">
        <v>6</v>
      </c>
      <c r="O50" s="434">
        <v>7</v>
      </c>
      <c r="P50" s="434">
        <v>8</v>
      </c>
      <c r="Q50" s="429">
        <v>9</v>
      </c>
      <c r="R50" s="434">
        <v>10</v>
      </c>
      <c r="S50" s="434">
        <v>11</v>
      </c>
      <c r="T50" s="434">
        <v>12</v>
      </c>
      <c r="U50" s="434">
        <v>13</v>
      </c>
      <c r="V50" s="434">
        <v>14</v>
      </c>
      <c r="W50" s="434">
        <v>15</v>
      </c>
      <c r="X50" s="429">
        <v>16</v>
      </c>
      <c r="Y50" s="434">
        <v>17</v>
      </c>
      <c r="Z50" s="434">
        <v>18</v>
      </c>
      <c r="AA50" s="434">
        <v>19</v>
      </c>
      <c r="AB50" s="434">
        <v>20</v>
      </c>
      <c r="AC50" s="434">
        <v>21</v>
      </c>
      <c r="AD50" s="434">
        <v>22</v>
      </c>
      <c r="AE50" s="429">
        <v>23</v>
      </c>
      <c r="AF50" s="434">
        <v>24</v>
      </c>
      <c r="AG50" s="434">
        <v>25</v>
      </c>
      <c r="AH50" s="434">
        <v>26</v>
      </c>
      <c r="AI50" s="434">
        <v>27</v>
      </c>
      <c r="AJ50" s="434">
        <v>28</v>
      </c>
      <c r="AK50" s="434">
        <v>29</v>
      </c>
      <c r="AL50" s="429">
        <v>30</v>
      </c>
      <c r="AM50" s="435">
        <v>31</v>
      </c>
      <c r="AN50" s="589"/>
    </row>
    <row r="51" spans="1:40" ht="15">
      <c r="A51" s="841"/>
      <c r="B51" s="65" t="s">
        <v>19</v>
      </c>
      <c r="C51" s="551"/>
      <c r="D51" s="551"/>
      <c r="E51" s="551"/>
      <c r="F51" s="551"/>
      <c r="G51" s="552"/>
      <c r="H51" s="552"/>
      <c r="I51" s="138" t="s">
        <v>15</v>
      </c>
      <c r="J51" s="138" t="s">
        <v>15</v>
      </c>
      <c r="K51" s="125" t="s">
        <v>56</v>
      </c>
      <c r="L51" s="125" t="s">
        <v>56</v>
      </c>
      <c r="M51" s="125" t="s">
        <v>56</v>
      </c>
      <c r="N51" s="125" t="s">
        <v>56</v>
      </c>
      <c r="O51" s="125" t="s">
        <v>56</v>
      </c>
      <c r="P51" s="122" t="s">
        <v>15</v>
      </c>
      <c r="Q51" s="122" t="s">
        <v>15</v>
      </c>
      <c r="R51" s="125" t="s">
        <v>56</v>
      </c>
      <c r="S51" s="125" t="s">
        <v>56</v>
      </c>
      <c r="T51" s="125" t="s">
        <v>56</v>
      </c>
      <c r="U51" s="125" t="s">
        <v>56</v>
      </c>
      <c r="V51" s="125" t="s">
        <v>56</v>
      </c>
      <c r="W51" s="139" t="s">
        <v>58</v>
      </c>
      <c r="X51" s="122" t="s">
        <v>15</v>
      </c>
      <c r="Y51" s="125" t="s">
        <v>53</v>
      </c>
      <c r="Z51" s="125" t="s">
        <v>53</v>
      </c>
      <c r="AA51" s="125" t="s">
        <v>53</v>
      </c>
      <c r="AB51" s="125" t="s">
        <v>53</v>
      </c>
      <c r="AC51" s="125" t="s">
        <v>53</v>
      </c>
      <c r="AD51" s="138" t="s">
        <v>15</v>
      </c>
      <c r="AE51" s="138" t="s">
        <v>15</v>
      </c>
      <c r="AF51" s="125" t="s">
        <v>53</v>
      </c>
      <c r="AG51" s="125" t="s">
        <v>53</v>
      </c>
      <c r="AH51" s="125" t="s">
        <v>53</v>
      </c>
      <c r="AI51" s="125" t="s">
        <v>53</v>
      </c>
      <c r="AJ51" s="125" t="s">
        <v>53</v>
      </c>
      <c r="AK51" s="138" t="s">
        <v>15</v>
      </c>
      <c r="AL51" s="138" t="s">
        <v>15</v>
      </c>
      <c r="AM51" s="555" t="s">
        <v>57</v>
      </c>
      <c r="AN51" s="589"/>
    </row>
    <row r="52" spans="1:40" ht="15">
      <c r="A52" s="841"/>
      <c r="B52" s="67" t="s">
        <v>21</v>
      </c>
      <c r="C52" s="551"/>
      <c r="D52" s="551"/>
      <c r="E52" s="551"/>
      <c r="F52" s="551"/>
      <c r="G52" s="552"/>
      <c r="H52" s="552"/>
      <c r="I52" s="127" t="s">
        <v>135</v>
      </c>
      <c r="J52" s="127" t="s">
        <v>135</v>
      </c>
      <c r="K52" s="127" t="s">
        <v>135</v>
      </c>
      <c r="L52" s="127" t="s">
        <v>135</v>
      </c>
      <c r="M52" s="127" t="s">
        <v>135</v>
      </c>
      <c r="N52" s="127" t="s">
        <v>135</v>
      </c>
      <c r="O52" s="127" t="s">
        <v>135</v>
      </c>
      <c r="P52" s="127" t="s">
        <v>135</v>
      </c>
      <c r="Q52" s="127" t="s">
        <v>135</v>
      </c>
      <c r="R52" s="127" t="s">
        <v>135</v>
      </c>
      <c r="S52" s="127" t="s">
        <v>135</v>
      </c>
      <c r="T52" s="127" t="s">
        <v>135</v>
      </c>
      <c r="U52" s="127" t="s">
        <v>135</v>
      </c>
      <c r="V52" s="127" t="s">
        <v>135</v>
      </c>
      <c r="W52" s="127" t="s">
        <v>135</v>
      </c>
      <c r="X52" s="122" t="s">
        <v>15</v>
      </c>
      <c r="Y52" s="127" t="s">
        <v>56</v>
      </c>
      <c r="Z52" s="127" t="s">
        <v>56</v>
      </c>
      <c r="AA52" s="127" t="s">
        <v>56</v>
      </c>
      <c r="AB52" s="127" t="s">
        <v>56</v>
      </c>
      <c r="AC52" s="127" t="s">
        <v>56</v>
      </c>
      <c r="AD52" s="138" t="s">
        <v>15</v>
      </c>
      <c r="AE52" s="138" t="s">
        <v>15</v>
      </c>
      <c r="AF52" s="127" t="s">
        <v>56</v>
      </c>
      <c r="AG52" s="127" t="s">
        <v>56</v>
      </c>
      <c r="AH52" s="127" t="s">
        <v>56</v>
      </c>
      <c r="AI52" s="127" t="s">
        <v>56</v>
      </c>
      <c r="AJ52" s="127" t="s">
        <v>56</v>
      </c>
      <c r="AK52" s="138" t="s">
        <v>15</v>
      </c>
      <c r="AL52" s="138" t="s">
        <v>15</v>
      </c>
      <c r="AM52" s="556" t="s">
        <v>57</v>
      </c>
      <c r="AN52" s="589"/>
    </row>
    <row r="53" spans="1:40" ht="15">
      <c r="A53" s="841"/>
      <c r="B53" s="391" t="s">
        <v>22</v>
      </c>
      <c r="C53" s="551"/>
      <c r="D53" s="551"/>
      <c r="E53" s="551"/>
      <c r="F53" s="551"/>
      <c r="G53" s="552"/>
      <c r="H53" s="552"/>
      <c r="I53" s="138" t="s">
        <v>15</v>
      </c>
      <c r="J53" s="129" t="s">
        <v>70</v>
      </c>
      <c r="K53" s="129" t="s">
        <v>70</v>
      </c>
      <c r="L53" s="129" t="s">
        <v>70</v>
      </c>
      <c r="M53" s="129" t="s">
        <v>70</v>
      </c>
      <c r="N53" s="129" t="s">
        <v>70</v>
      </c>
      <c r="O53" s="122" t="s">
        <v>15</v>
      </c>
      <c r="P53" s="122" t="s">
        <v>15</v>
      </c>
      <c r="Q53" s="129" t="s">
        <v>70</v>
      </c>
      <c r="R53" s="129" t="s">
        <v>70</v>
      </c>
      <c r="S53" s="129" t="s">
        <v>70</v>
      </c>
      <c r="T53" s="129" t="s">
        <v>70</v>
      </c>
      <c r="U53" s="129" t="s">
        <v>70</v>
      </c>
      <c r="V53" s="139" t="s">
        <v>58</v>
      </c>
      <c r="W53" s="139" t="s">
        <v>58</v>
      </c>
      <c r="X53" s="122" t="s">
        <v>15</v>
      </c>
      <c r="Y53" s="129" t="s">
        <v>53</v>
      </c>
      <c r="Z53" s="129" t="s">
        <v>53</v>
      </c>
      <c r="AA53" s="129" t="s">
        <v>53</v>
      </c>
      <c r="AB53" s="129" t="s">
        <v>53</v>
      </c>
      <c r="AC53" s="129" t="s">
        <v>53</v>
      </c>
      <c r="AD53" s="138" t="s">
        <v>15</v>
      </c>
      <c r="AE53" s="138" t="s">
        <v>15</v>
      </c>
      <c r="AF53" s="129" t="s">
        <v>53</v>
      </c>
      <c r="AG53" s="129" t="s">
        <v>53</v>
      </c>
      <c r="AH53" s="129" t="s">
        <v>53</v>
      </c>
      <c r="AI53" s="129" t="s">
        <v>53</v>
      </c>
      <c r="AJ53" s="129" t="s">
        <v>53</v>
      </c>
      <c r="AK53" s="138" t="s">
        <v>15</v>
      </c>
      <c r="AL53" s="138" t="s">
        <v>15</v>
      </c>
      <c r="AM53" s="557" t="s">
        <v>57</v>
      </c>
      <c r="AN53" s="589"/>
    </row>
    <row r="54" spans="1:40" ht="15">
      <c r="A54" s="841"/>
      <c r="B54" s="71" t="s">
        <v>20</v>
      </c>
      <c r="C54" s="552"/>
      <c r="D54" s="552"/>
      <c r="E54" s="552"/>
      <c r="F54" s="552"/>
      <c r="G54" s="552"/>
      <c r="H54" s="552"/>
      <c r="I54" s="138" t="s">
        <v>15</v>
      </c>
      <c r="J54" s="138" t="s">
        <v>15</v>
      </c>
      <c r="K54" s="131" t="s">
        <v>56</v>
      </c>
      <c r="L54" s="131" t="s">
        <v>56</v>
      </c>
      <c r="M54" s="131" t="s">
        <v>56</v>
      </c>
      <c r="N54" s="131" t="s">
        <v>56</v>
      </c>
      <c r="O54" s="131" t="s">
        <v>56</v>
      </c>
      <c r="P54" s="122" t="s">
        <v>15</v>
      </c>
      <c r="Q54" s="122" t="s">
        <v>15</v>
      </c>
      <c r="R54" s="131" t="s">
        <v>56</v>
      </c>
      <c r="S54" s="131" t="s">
        <v>56</v>
      </c>
      <c r="T54" s="131" t="s">
        <v>56</v>
      </c>
      <c r="U54" s="131" t="s">
        <v>56</v>
      </c>
      <c r="V54" s="131" t="s">
        <v>56</v>
      </c>
      <c r="W54" s="139" t="s">
        <v>58</v>
      </c>
      <c r="X54" s="122" t="s">
        <v>15</v>
      </c>
      <c r="Y54" s="131" t="s">
        <v>53</v>
      </c>
      <c r="Z54" s="131" t="s">
        <v>53</v>
      </c>
      <c r="AA54" s="131" t="s">
        <v>53</v>
      </c>
      <c r="AB54" s="131" t="s">
        <v>53</v>
      </c>
      <c r="AC54" s="131" t="s">
        <v>53</v>
      </c>
      <c r="AD54" s="138" t="s">
        <v>15</v>
      </c>
      <c r="AE54" s="138" t="s">
        <v>15</v>
      </c>
      <c r="AF54" s="131" t="s">
        <v>53</v>
      </c>
      <c r="AG54" s="131" t="s">
        <v>53</v>
      </c>
      <c r="AH54" s="131" t="s">
        <v>53</v>
      </c>
      <c r="AI54" s="131" t="s">
        <v>53</v>
      </c>
      <c r="AJ54" s="131" t="s">
        <v>53</v>
      </c>
      <c r="AK54" s="138" t="s">
        <v>15</v>
      </c>
      <c r="AL54" s="138" t="s">
        <v>15</v>
      </c>
      <c r="AM54" s="558" t="s">
        <v>57</v>
      </c>
      <c r="AN54" s="589"/>
    </row>
    <row r="55" spans="1:40" ht="15.75" thickBot="1">
      <c r="A55" s="842"/>
      <c r="B55" s="361" t="s">
        <v>36</v>
      </c>
      <c r="C55" s="612"/>
      <c r="D55" s="612"/>
      <c r="E55" s="612"/>
      <c r="F55" s="612"/>
      <c r="G55" s="612"/>
      <c r="H55" s="612"/>
      <c r="I55" s="426" t="s">
        <v>15</v>
      </c>
      <c r="J55" s="426" t="s">
        <v>15</v>
      </c>
      <c r="K55" s="427" t="s">
        <v>57</v>
      </c>
      <c r="L55" s="427" t="s">
        <v>57</v>
      </c>
      <c r="M55" s="427" t="s">
        <v>57</v>
      </c>
      <c r="N55" s="427" t="s">
        <v>57</v>
      </c>
      <c r="O55" s="427" t="s">
        <v>57</v>
      </c>
      <c r="P55" s="122" t="s">
        <v>15</v>
      </c>
      <c r="Q55" s="521" t="s">
        <v>15</v>
      </c>
      <c r="R55" s="528" t="s">
        <v>49</v>
      </c>
      <c r="S55" s="528" t="s">
        <v>49</v>
      </c>
      <c r="T55" s="528" t="s">
        <v>49</v>
      </c>
      <c r="U55" s="528" t="s">
        <v>49</v>
      </c>
      <c r="V55" s="528" t="s">
        <v>49</v>
      </c>
      <c r="W55" s="521" t="s">
        <v>15</v>
      </c>
      <c r="X55" s="521" t="s">
        <v>15</v>
      </c>
      <c r="Y55" s="427" t="s">
        <v>57</v>
      </c>
      <c r="Z55" s="427" t="s">
        <v>57</v>
      </c>
      <c r="AA55" s="427" t="s">
        <v>57</v>
      </c>
      <c r="AB55" s="427" t="s">
        <v>57</v>
      </c>
      <c r="AC55" s="427" t="s">
        <v>57</v>
      </c>
      <c r="AD55" s="426" t="s">
        <v>15</v>
      </c>
      <c r="AE55" s="426" t="s">
        <v>15</v>
      </c>
      <c r="AF55" s="427" t="s">
        <v>57</v>
      </c>
      <c r="AG55" s="427" t="s">
        <v>57</v>
      </c>
      <c r="AH55" s="427" t="s">
        <v>57</v>
      </c>
      <c r="AI55" s="427" t="s">
        <v>57</v>
      </c>
      <c r="AJ55" s="427" t="s">
        <v>57</v>
      </c>
      <c r="AK55" s="426" t="s">
        <v>15</v>
      </c>
      <c r="AL55" s="426" t="s">
        <v>15</v>
      </c>
      <c r="AM55" s="613" t="s">
        <v>57</v>
      </c>
      <c r="AN55" s="589"/>
    </row>
    <row r="56" spans="1:40" ht="15">
      <c r="A56" s="844"/>
      <c r="B56" s="605" t="s">
        <v>71</v>
      </c>
      <c r="C56" s="605"/>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14"/>
      <c r="AN56" s="589"/>
    </row>
    <row r="57" spans="1:40" ht="15">
      <c r="A57" s="845"/>
      <c r="B57" s="577"/>
      <c r="C57" s="576" t="s">
        <v>72</v>
      </c>
      <c r="D57" s="576"/>
      <c r="E57" s="576"/>
      <c r="F57" s="576"/>
      <c r="G57" s="576"/>
      <c r="H57" s="576" t="s">
        <v>75</v>
      </c>
      <c r="I57" s="604"/>
      <c r="J57" s="604"/>
      <c r="K57" s="576"/>
      <c r="L57" s="576"/>
      <c r="M57" s="576" t="s">
        <v>78</v>
      </c>
      <c r="N57" s="576"/>
      <c r="O57" s="576"/>
      <c r="P57" s="576"/>
      <c r="Q57" s="604"/>
      <c r="R57" s="604"/>
      <c r="S57" s="604"/>
      <c r="T57" s="576" t="s">
        <v>81</v>
      </c>
      <c r="U57" s="576"/>
      <c r="V57" s="576"/>
      <c r="W57" s="604"/>
      <c r="X57" s="604"/>
      <c r="Y57" s="576"/>
      <c r="Z57" s="576" t="s">
        <v>84</v>
      </c>
      <c r="AA57" s="576"/>
      <c r="AB57" s="576"/>
      <c r="AC57" s="576"/>
      <c r="AD57" s="604"/>
      <c r="AE57" s="604" t="s">
        <v>136</v>
      </c>
      <c r="AF57" s="576"/>
      <c r="AG57" s="576"/>
      <c r="AH57" s="576"/>
      <c r="AI57" s="576"/>
      <c r="AJ57" s="576"/>
      <c r="AK57" s="577"/>
      <c r="AL57" s="577"/>
      <c r="AM57" s="615"/>
      <c r="AN57" s="589"/>
    </row>
    <row r="58" spans="1:40" ht="15">
      <c r="A58" s="845"/>
      <c r="B58" s="577"/>
      <c r="C58" s="576" t="s">
        <v>73</v>
      </c>
      <c r="D58" s="576"/>
      <c r="E58" s="576"/>
      <c r="F58" s="576"/>
      <c r="G58" s="576"/>
      <c r="H58" s="576" t="s">
        <v>76</v>
      </c>
      <c r="I58" s="604"/>
      <c r="J58" s="604"/>
      <c r="K58" s="576"/>
      <c r="L58" s="576"/>
      <c r="M58" s="576" t="s">
        <v>79</v>
      </c>
      <c r="N58" s="576"/>
      <c r="O58" s="576"/>
      <c r="P58" s="576"/>
      <c r="Q58" s="604"/>
      <c r="R58" s="604"/>
      <c r="S58" s="604"/>
      <c r="T58" s="576" t="s">
        <v>82</v>
      </c>
      <c r="U58" s="576"/>
      <c r="V58" s="576"/>
      <c r="W58" s="604"/>
      <c r="X58" s="604"/>
      <c r="Y58" s="576"/>
      <c r="Z58" s="576" t="s">
        <v>85</v>
      </c>
      <c r="AA58" s="576"/>
      <c r="AB58" s="576"/>
      <c r="AC58" s="576"/>
      <c r="AD58" s="604"/>
      <c r="AE58" s="627" t="s">
        <v>138</v>
      </c>
      <c r="AF58" s="576"/>
      <c r="AG58" s="576"/>
      <c r="AH58" s="576"/>
      <c r="AI58" s="576"/>
      <c r="AJ58" s="576"/>
      <c r="AK58" s="577"/>
      <c r="AL58" s="577"/>
      <c r="AM58" s="615"/>
      <c r="AN58" s="589"/>
    </row>
    <row r="59" spans="1:40" ht="15.75" thickBot="1">
      <c r="A59" s="846"/>
      <c r="B59" s="616"/>
      <c r="C59" s="610" t="s">
        <v>74</v>
      </c>
      <c r="D59" s="610"/>
      <c r="E59" s="610"/>
      <c r="F59" s="610"/>
      <c r="G59" s="610"/>
      <c r="H59" s="610" t="s">
        <v>77</v>
      </c>
      <c r="I59" s="617"/>
      <c r="J59" s="617"/>
      <c r="K59" s="610"/>
      <c r="L59" s="610"/>
      <c r="M59" s="610" t="s">
        <v>80</v>
      </c>
      <c r="N59" s="610"/>
      <c r="O59" s="610"/>
      <c r="P59" s="610"/>
      <c r="Q59" s="617"/>
      <c r="R59" s="617"/>
      <c r="S59" s="617"/>
      <c r="T59" s="610" t="s">
        <v>83</v>
      </c>
      <c r="U59" s="610"/>
      <c r="V59" s="610"/>
      <c r="W59" s="617"/>
      <c r="X59" s="617"/>
      <c r="Y59" s="610"/>
      <c r="Z59" s="610" t="s">
        <v>77</v>
      </c>
      <c r="AA59" s="610"/>
      <c r="AB59" s="610"/>
      <c r="AC59" s="610"/>
      <c r="AD59" s="617"/>
      <c r="AE59" s="617"/>
      <c r="AF59" s="610"/>
      <c r="AG59" s="610"/>
      <c r="AH59" s="610"/>
      <c r="AI59" s="610"/>
      <c r="AJ59" s="610"/>
      <c r="AK59" s="616"/>
      <c r="AL59" s="616"/>
      <c r="AM59" s="618"/>
      <c r="AN59" s="589"/>
    </row>
    <row r="60" spans="1:40" ht="15">
      <c r="A60" s="579"/>
      <c r="B60" s="580"/>
      <c r="C60" s="581"/>
      <c r="D60" s="581"/>
      <c r="E60" s="581"/>
      <c r="F60" s="581"/>
      <c r="G60" s="581"/>
      <c r="H60" s="581"/>
      <c r="I60" s="591"/>
      <c r="J60" s="591"/>
      <c r="K60" s="581"/>
      <c r="L60" s="581"/>
      <c r="M60" s="581"/>
      <c r="N60" s="581"/>
      <c r="O60" s="581"/>
      <c r="P60" s="581"/>
      <c r="Q60" s="591"/>
      <c r="R60" s="591"/>
      <c r="S60" s="591"/>
      <c r="T60" s="581"/>
      <c r="U60" s="581"/>
      <c r="V60" s="581"/>
      <c r="W60" s="591"/>
      <c r="X60" s="591"/>
      <c r="Y60" s="581"/>
      <c r="Z60" s="581"/>
      <c r="AA60" s="581"/>
      <c r="AB60" s="581"/>
      <c r="AC60" s="581"/>
      <c r="AD60" s="591"/>
      <c r="AE60" s="591"/>
      <c r="AF60" s="581"/>
      <c r="AG60" s="581"/>
      <c r="AH60" s="581"/>
      <c r="AI60" s="581"/>
      <c r="AJ60" s="581"/>
      <c r="AK60" s="580"/>
      <c r="AL60" s="580"/>
      <c r="AM60" s="603"/>
      <c r="AN60" s="578"/>
    </row>
    <row r="61" spans="1:40" ht="15">
      <c r="A61" s="847" t="s">
        <v>8</v>
      </c>
      <c r="B61" s="574"/>
      <c r="C61" s="582"/>
      <c r="D61" s="582"/>
      <c r="E61" s="22">
        <v>1</v>
      </c>
      <c r="F61" s="22">
        <v>2</v>
      </c>
      <c r="G61" s="22">
        <v>3</v>
      </c>
      <c r="H61" s="22">
        <v>4</v>
      </c>
      <c r="I61" s="22">
        <v>5</v>
      </c>
      <c r="J61" s="21">
        <v>6</v>
      </c>
      <c r="K61" s="22">
        <v>7</v>
      </c>
      <c r="L61" s="22">
        <v>8</v>
      </c>
      <c r="M61" s="22">
        <v>9</v>
      </c>
      <c r="N61" s="22">
        <v>10</v>
      </c>
      <c r="O61" s="22">
        <v>11</v>
      </c>
      <c r="P61" s="22">
        <v>12</v>
      </c>
      <c r="Q61" s="21">
        <v>13</v>
      </c>
      <c r="R61" s="22">
        <v>14</v>
      </c>
      <c r="S61" s="22">
        <v>15</v>
      </c>
      <c r="T61" s="22">
        <v>16</v>
      </c>
      <c r="U61" s="22">
        <v>17</v>
      </c>
      <c r="V61" s="22">
        <v>18</v>
      </c>
      <c r="W61" s="22">
        <v>19</v>
      </c>
      <c r="X61" s="21">
        <v>20</v>
      </c>
      <c r="Y61" s="77">
        <v>21</v>
      </c>
      <c r="Z61" s="22">
        <v>22</v>
      </c>
      <c r="AA61" s="22">
        <v>23</v>
      </c>
      <c r="AB61" s="22">
        <v>24</v>
      </c>
      <c r="AC61" s="22">
        <v>25</v>
      </c>
      <c r="AD61" s="22">
        <v>26</v>
      </c>
      <c r="AE61" s="21">
        <v>27</v>
      </c>
      <c r="AF61" s="22">
        <v>28</v>
      </c>
      <c r="AG61" s="22">
        <v>29</v>
      </c>
      <c r="AH61" s="22">
        <v>30</v>
      </c>
      <c r="AI61" s="550"/>
      <c r="AJ61" s="546"/>
      <c r="AK61" s="546"/>
      <c r="AL61" s="547"/>
      <c r="AM61" s="586"/>
      <c r="AN61" s="589"/>
    </row>
    <row r="62" spans="1:40" ht="15">
      <c r="A62" s="841"/>
      <c r="B62" s="65" t="s">
        <v>19</v>
      </c>
      <c r="C62" s="534"/>
      <c r="D62" s="534"/>
      <c r="E62" s="154" t="s">
        <v>57</v>
      </c>
      <c r="F62" s="154" t="s">
        <v>57</v>
      </c>
      <c r="G62" s="154" t="s">
        <v>57</v>
      </c>
      <c r="H62" s="154" t="s">
        <v>57</v>
      </c>
      <c r="I62" s="139" t="s">
        <v>58</v>
      </c>
      <c r="J62" s="370" t="s">
        <v>59</v>
      </c>
      <c r="K62" s="370" t="s">
        <v>59</v>
      </c>
      <c r="L62" s="370" t="s">
        <v>59</v>
      </c>
      <c r="M62" s="139" t="s">
        <v>58</v>
      </c>
      <c r="N62" s="125" t="s">
        <v>52</v>
      </c>
      <c r="O62" s="370" t="s">
        <v>52</v>
      </c>
      <c r="P62" s="122" t="s">
        <v>15</v>
      </c>
      <c r="Q62" s="122" t="s">
        <v>15</v>
      </c>
      <c r="R62" s="125" t="s">
        <v>52</v>
      </c>
      <c r="S62" s="125" t="s">
        <v>52</v>
      </c>
      <c r="T62" s="125" t="s">
        <v>52</v>
      </c>
      <c r="U62" s="125" t="s">
        <v>52</v>
      </c>
      <c r="V62" s="125" t="s">
        <v>52</v>
      </c>
      <c r="W62" s="139" t="s">
        <v>58</v>
      </c>
      <c r="X62" s="122" t="s">
        <v>15</v>
      </c>
      <c r="Y62" s="134" t="s">
        <v>60</v>
      </c>
      <c r="Z62" s="134" t="s">
        <v>49</v>
      </c>
      <c r="AA62" s="134" t="s">
        <v>49</v>
      </c>
      <c r="AB62" s="134" t="s">
        <v>49</v>
      </c>
      <c r="AC62" s="134" t="s">
        <v>49</v>
      </c>
      <c r="AD62" s="122" t="s">
        <v>15</v>
      </c>
      <c r="AE62" s="122" t="s">
        <v>15</v>
      </c>
      <c r="AF62" s="134" t="s">
        <v>49</v>
      </c>
      <c r="AG62" s="134" t="s">
        <v>49</v>
      </c>
      <c r="AH62" s="134" t="s">
        <v>49</v>
      </c>
      <c r="AI62" s="544"/>
      <c r="AJ62" s="544"/>
      <c r="AK62" s="544"/>
      <c r="AL62" s="534"/>
      <c r="AM62" s="538"/>
      <c r="AN62" s="589"/>
    </row>
    <row r="63" spans="1:40" ht="15">
      <c r="A63" s="841"/>
      <c r="B63" s="67" t="s">
        <v>21</v>
      </c>
      <c r="C63" s="534"/>
      <c r="D63" s="534"/>
      <c r="E63" s="155" t="s">
        <v>57</v>
      </c>
      <c r="F63" s="155" t="s">
        <v>57</v>
      </c>
      <c r="G63" s="155" t="s">
        <v>57</v>
      </c>
      <c r="H63" s="155" t="s">
        <v>57</v>
      </c>
      <c r="I63" s="139" t="s">
        <v>58</v>
      </c>
      <c r="J63" s="370" t="s">
        <v>59</v>
      </c>
      <c r="K63" s="370" t="s">
        <v>59</v>
      </c>
      <c r="L63" s="370" t="s">
        <v>59</v>
      </c>
      <c r="M63" s="139" t="s">
        <v>58</v>
      </c>
      <c r="N63" s="127" t="s">
        <v>52</v>
      </c>
      <c r="O63" s="370" t="s">
        <v>52</v>
      </c>
      <c r="P63" s="122" t="s">
        <v>15</v>
      </c>
      <c r="Q63" s="122" t="s">
        <v>15</v>
      </c>
      <c r="R63" s="127" t="s">
        <v>52</v>
      </c>
      <c r="S63" s="127" t="s">
        <v>52</v>
      </c>
      <c r="T63" s="127" t="s">
        <v>52</v>
      </c>
      <c r="U63" s="127" t="s">
        <v>52</v>
      </c>
      <c r="V63" s="127" t="s">
        <v>52</v>
      </c>
      <c r="W63" s="139" t="s">
        <v>58</v>
      </c>
      <c r="X63" s="122" t="s">
        <v>15</v>
      </c>
      <c r="Y63" s="134" t="s">
        <v>60</v>
      </c>
      <c r="Z63" s="134" t="s">
        <v>49</v>
      </c>
      <c r="AA63" s="134" t="s">
        <v>49</v>
      </c>
      <c r="AB63" s="134" t="s">
        <v>49</v>
      </c>
      <c r="AC63" s="134" t="s">
        <v>49</v>
      </c>
      <c r="AD63" s="122" t="s">
        <v>15</v>
      </c>
      <c r="AE63" s="122" t="s">
        <v>15</v>
      </c>
      <c r="AF63" s="134" t="s">
        <v>49</v>
      </c>
      <c r="AG63" s="134" t="s">
        <v>49</v>
      </c>
      <c r="AH63" s="134" t="s">
        <v>49</v>
      </c>
      <c r="AI63" s="544"/>
      <c r="AJ63" s="544"/>
      <c r="AK63" s="544"/>
      <c r="AL63" s="534"/>
      <c r="AM63" s="538"/>
      <c r="AN63" s="589"/>
    </row>
    <row r="64" spans="1:40" ht="15">
      <c r="A64" s="841"/>
      <c r="B64" s="391" t="s">
        <v>22</v>
      </c>
      <c r="C64" s="534"/>
      <c r="D64" s="534"/>
      <c r="E64" s="156" t="s">
        <v>57</v>
      </c>
      <c r="F64" s="156" t="s">
        <v>57</v>
      </c>
      <c r="G64" s="156" t="s">
        <v>57</v>
      </c>
      <c r="H64" s="156" t="s">
        <v>57</v>
      </c>
      <c r="I64" s="139" t="s">
        <v>58</v>
      </c>
      <c r="J64" s="370" t="s">
        <v>59</v>
      </c>
      <c r="K64" s="370" t="s">
        <v>59</v>
      </c>
      <c r="L64" s="370" t="s">
        <v>59</v>
      </c>
      <c r="M64" s="139" t="s">
        <v>58</v>
      </c>
      <c r="N64" s="133" t="s">
        <v>52</v>
      </c>
      <c r="O64" s="370" t="s">
        <v>52</v>
      </c>
      <c r="P64" s="122" t="s">
        <v>15</v>
      </c>
      <c r="Q64" s="122" t="s">
        <v>15</v>
      </c>
      <c r="R64" s="129" t="s">
        <v>52</v>
      </c>
      <c r="S64" s="129" t="s">
        <v>52</v>
      </c>
      <c r="T64" s="129" t="s">
        <v>52</v>
      </c>
      <c r="U64" s="129" t="s">
        <v>52</v>
      </c>
      <c r="V64" s="129" t="s">
        <v>52</v>
      </c>
      <c r="W64" s="139" t="s">
        <v>58</v>
      </c>
      <c r="X64" s="122" t="s">
        <v>15</v>
      </c>
      <c r="Y64" s="134" t="s">
        <v>60</v>
      </c>
      <c r="Z64" s="134" t="s">
        <v>49</v>
      </c>
      <c r="AA64" s="134" t="s">
        <v>49</v>
      </c>
      <c r="AB64" s="134" t="s">
        <v>49</v>
      </c>
      <c r="AC64" s="134" t="s">
        <v>49</v>
      </c>
      <c r="AD64" s="122" t="s">
        <v>15</v>
      </c>
      <c r="AE64" s="122" t="s">
        <v>15</v>
      </c>
      <c r="AF64" s="134" t="s">
        <v>49</v>
      </c>
      <c r="AG64" s="134" t="s">
        <v>49</v>
      </c>
      <c r="AH64" s="134" t="s">
        <v>49</v>
      </c>
      <c r="AI64" s="544"/>
      <c r="AJ64" s="544"/>
      <c r="AK64" s="544"/>
      <c r="AL64" s="534"/>
      <c r="AM64" s="538"/>
      <c r="AN64" s="589"/>
    </row>
    <row r="65" spans="1:40" ht="15">
      <c r="A65" s="841"/>
      <c r="B65" s="71" t="s">
        <v>20</v>
      </c>
      <c r="C65" s="544"/>
      <c r="D65" s="544"/>
      <c r="E65" s="157" t="s">
        <v>57</v>
      </c>
      <c r="F65" s="157" t="s">
        <v>57</v>
      </c>
      <c r="G65" s="157" t="s">
        <v>57</v>
      </c>
      <c r="H65" s="157" t="s">
        <v>57</v>
      </c>
      <c r="I65" s="139" t="s">
        <v>58</v>
      </c>
      <c r="J65" s="370" t="s">
        <v>59</v>
      </c>
      <c r="K65" s="370" t="s">
        <v>59</v>
      </c>
      <c r="L65" s="370" t="s">
        <v>59</v>
      </c>
      <c r="M65" s="139" t="s">
        <v>58</v>
      </c>
      <c r="N65" s="131" t="s">
        <v>52</v>
      </c>
      <c r="O65" s="370" t="s">
        <v>52</v>
      </c>
      <c r="P65" s="122" t="s">
        <v>15</v>
      </c>
      <c r="Q65" s="122" t="s">
        <v>15</v>
      </c>
      <c r="R65" s="131" t="s">
        <v>52</v>
      </c>
      <c r="S65" s="131" t="s">
        <v>52</v>
      </c>
      <c r="T65" s="131" t="s">
        <v>52</v>
      </c>
      <c r="U65" s="131" t="s">
        <v>52</v>
      </c>
      <c r="V65" s="131" t="s">
        <v>52</v>
      </c>
      <c r="W65" s="139" t="s">
        <v>58</v>
      </c>
      <c r="X65" s="122" t="s">
        <v>15</v>
      </c>
      <c r="Y65" s="134" t="s">
        <v>60</v>
      </c>
      <c r="Z65" s="134" t="s">
        <v>49</v>
      </c>
      <c r="AA65" s="134" t="s">
        <v>49</v>
      </c>
      <c r="AB65" s="134" t="s">
        <v>49</v>
      </c>
      <c r="AC65" s="134" t="s">
        <v>49</v>
      </c>
      <c r="AD65" s="122" t="s">
        <v>15</v>
      </c>
      <c r="AE65" s="122" t="s">
        <v>15</v>
      </c>
      <c r="AF65" s="134" t="s">
        <v>49</v>
      </c>
      <c r="AG65" s="134" t="s">
        <v>49</v>
      </c>
      <c r="AH65" s="134" t="s">
        <v>49</v>
      </c>
      <c r="AI65" s="544"/>
      <c r="AJ65" s="544"/>
      <c r="AK65" s="544"/>
      <c r="AL65" s="534"/>
      <c r="AM65" s="538"/>
      <c r="AN65" s="589"/>
    </row>
    <row r="66" spans="1:40" ht="15.75" thickBot="1">
      <c r="A66" s="842"/>
      <c r="B66" s="361" t="s">
        <v>36</v>
      </c>
      <c r="C66" s="548"/>
      <c r="D66" s="548"/>
      <c r="E66" s="524" t="s">
        <v>57</v>
      </c>
      <c r="F66" s="524" t="s">
        <v>57</v>
      </c>
      <c r="G66" s="420" t="s">
        <v>58</v>
      </c>
      <c r="H66" s="419" t="s">
        <v>59</v>
      </c>
      <c r="I66" s="420" t="s">
        <v>58</v>
      </c>
      <c r="J66" s="419" t="s">
        <v>59</v>
      </c>
      <c r="K66" s="419" t="s">
        <v>59</v>
      </c>
      <c r="L66" s="419" t="s">
        <v>59</v>
      </c>
      <c r="M66" s="420" t="s">
        <v>58</v>
      </c>
      <c r="N66" s="427" t="s">
        <v>57</v>
      </c>
      <c r="O66" s="427" t="s">
        <v>57</v>
      </c>
      <c r="P66" s="521" t="s">
        <v>15</v>
      </c>
      <c r="Q66" s="521" t="s">
        <v>15</v>
      </c>
      <c r="R66" s="427" t="s">
        <v>57</v>
      </c>
      <c r="S66" s="427" t="s">
        <v>57</v>
      </c>
      <c r="T66" s="427" t="s">
        <v>57</v>
      </c>
      <c r="U66" s="427" t="s">
        <v>57</v>
      </c>
      <c r="V66" s="427" t="s">
        <v>57</v>
      </c>
      <c r="W66" s="521" t="s">
        <v>15</v>
      </c>
      <c r="X66" s="521" t="s">
        <v>15</v>
      </c>
      <c r="Y66" s="528" t="s">
        <v>60</v>
      </c>
      <c r="Z66" s="427" t="s">
        <v>57</v>
      </c>
      <c r="AA66" s="427" t="s">
        <v>57</v>
      </c>
      <c r="AB66" s="427" t="s">
        <v>57</v>
      </c>
      <c r="AC66" s="427" t="s">
        <v>57</v>
      </c>
      <c r="AD66" s="521" t="s">
        <v>15</v>
      </c>
      <c r="AE66" s="521" t="s">
        <v>15</v>
      </c>
      <c r="AF66" s="427" t="s">
        <v>57</v>
      </c>
      <c r="AG66" s="427" t="s">
        <v>57</v>
      </c>
      <c r="AH66" s="427" t="s">
        <v>57</v>
      </c>
      <c r="AI66" s="548"/>
      <c r="AJ66" s="548"/>
      <c r="AK66" s="548"/>
      <c r="AL66" s="542"/>
      <c r="AM66" s="543"/>
      <c r="AN66" s="589"/>
    </row>
    <row r="67" spans="1:40" ht="15">
      <c r="A67" s="840" t="s">
        <v>9</v>
      </c>
      <c r="B67" s="554"/>
      <c r="C67" s="536"/>
      <c r="D67" s="536"/>
      <c r="E67" s="536"/>
      <c r="F67" s="571"/>
      <c r="G67" s="434">
        <v>1</v>
      </c>
      <c r="H67" s="434">
        <v>2</v>
      </c>
      <c r="I67" s="434">
        <v>3</v>
      </c>
      <c r="J67" s="429">
        <v>4</v>
      </c>
      <c r="K67" s="434">
        <v>5</v>
      </c>
      <c r="L67" s="434">
        <v>6</v>
      </c>
      <c r="M67" s="434">
        <v>7</v>
      </c>
      <c r="N67" s="434">
        <v>8</v>
      </c>
      <c r="O67" s="434">
        <v>9</v>
      </c>
      <c r="P67" s="434">
        <v>10</v>
      </c>
      <c r="Q67" s="429">
        <v>11</v>
      </c>
      <c r="R67" s="434">
        <v>12</v>
      </c>
      <c r="S67" s="434">
        <v>13</v>
      </c>
      <c r="T67" s="434">
        <v>14</v>
      </c>
      <c r="U67" s="434">
        <v>15</v>
      </c>
      <c r="V67" s="434">
        <v>16</v>
      </c>
      <c r="W67" s="434">
        <v>17</v>
      </c>
      <c r="X67" s="429">
        <v>18</v>
      </c>
      <c r="Y67" s="434">
        <v>19</v>
      </c>
      <c r="Z67" s="434">
        <v>20</v>
      </c>
      <c r="AA67" s="434">
        <v>21</v>
      </c>
      <c r="AB67" s="434">
        <v>22</v>
      </c>
      <c r="AC67" s="434">
        <v>23</v>
      </c>
      <c r="AD67" s="434">
        <v>24</v>
      </c>
      <c r="AE67" s="429">
        <v>25</v>
      </c>
      <c r="AF67" s="434">
        <v>26</v>
      </c>
      <c r="AG67" s="434">
        <v>27</v>
      </c>
      <c r="AH67" s="434">
        <v>28</v>
      </c>
      <c r="AI67" s="434">
        <v>29</v>
      </c>
      <c r="AJ67" s="434">
        <v>30</v>
      </c>
      <c r="AK67" s="434">
        <v>31</v>
      </c>
      <c r="AL67" s="536"/>
      <c r="AM67" s="537"/>
      <c r="AN67" s="589"/>
    </row>
    <row r="68" spans="1:40" ht="15">
      <c r="A68" s="841"/>
      <c r="B68" s="65" t="s">
        <v>19</v>
      </c>
      <c r="C68" s="534"/>
      <c r="D68" s="534"/>
      <c r="E68" s="534"/>
      <c r="F68" s="534"/>
      <c r="G68" s="125" t="s">
        <v>57</v>
      </c>
      <c r="H68" s="125" t="s">
        <v>57</v>
      </c>
      <c r="I68" s="139" t="s">
        <v>58</v>
      </c>
      <c r="J68" s="138" t="s">
        <v>15</v>
      </c>
      <c r="K68" s="125" t="s">
        <v>57</v>
      </c>
      <c r="L68" s="125" t="s">
        <v>57</v>
      </c>
      <c r="M68" s="125" t="s">
        <v>57</v>
      </c>
      <c r="N68" s="125" t="s">
        <v>57</v>
      </c>
      <c r="O68" s="125" t="s">
        <v>57</v>
      </c>
      <c r="P68" s="138" t="s">
        <v>15</v>
      </c>
      <c r="Q68" s="138" t="s">
        <v>15</v>
      </c>
      <c r="R68" s="125" t="s">
        <v>57</v>
      </c>
      <c r="S68" s="125" t="s">
        <v>57</v>
      </c>
      <c r="T68" s="125" t="s">
        <v>57</v>
      </c>
      <c r="U68" s="125" t="s">
        <v>57</v>
      </c>
      <c r="V68" s="125" t="s">
        <v>57</v>
      </c>
      <c r="W68" s="138" t="s">
        <v>15</v>
      </c>
      <c r="X68" s="138" t="s">
        <v>15</v>
      </c>
      <c r="Y68" s="125" t="s">
        <v>57</v>
      </c>
      <c r="Z68" s="125" t="s">
        <v>57</v>
      </c>
      <c r="AA68" s="125" t="s">
        <v>57</v>
      </c>
      <c r="AB68" s="125" t="s">
        <v>57</v>
      </c>
      <c r="AC68" s="125" t="s">
        <v>57</v>
      </c>
      <c r="AD68" s="138" t="s">
        <v>15</v>
      </c>
      <c r="AE68" s="138" t="s">
        <v>15</v>
      </c>
      <c r="AF68" s="125" t="s">
        <v>55</v>
      </c>
      <c r="AG68" s="125" t="s">
        <v>55</v>
      </c>
      <c r="AH68" s="125" t="s">
        <v>55</v>
      </c>
      <c r="AI68" s="125" t="s">
        <v>55</v>
      </c>
      <c r="AJ68" s="125" t="s">
        <v>55</v>
      </c>
      <c r="AK68" s="122" t="s">
        <v>15</v>
      </c>
      <c r="AL68" s="534"/>
      <c r="AM68" s="538"/>
      <c r="AN68" s="589"/>
    </row>
    <row r="69" spans="1:40" ht="15">
      <c r="A69" s="841"/>
      <c r="B69" s="67" t="s">
        <v>21</v>
      </c>
      <c r="C69" s="534"/>
      <c r="D69" s="534"/>
      <c r="E69" s="534"/>
      <c r="F69" s="534"/>
      <c r="G69" s="130" t="s">
        <v>57</v>
      </c>
      <c r="H69" s="130" t="s">
        <v>57</v>
      </c>
      <c r="I69" s="139" t="s">
        <v>58</v>
      </c>
      <c r="J69" s="138" t="s">
        <v>15</v>
      </c>
      <c r="K69" s="127" t="s">
        <v>57</v>
      </c>
      <c r="L69" s="127" t="s">
        <v>57</v>
      </c>
      <c r="M69" s="127" t="s">
        <v>57</v>
      </c>
      <c r="N69" s="127" t="s">
        <v>57</v>
      </c>
      <c r="O69" s="127" t="s">
        <v>57</v>
      </c>
      <c r="P69" s="138" t="s">
        <v>15</v>
      </c>
      <c r="Q69" s="138" t="s">
        <v>15</v>
      </c>
      <c r="R69" s="127" t="s">
        <v>57</v>
      </c>
      <c r="S69" s="127" t="s">
        <v>57</v>
      </c>
      <c r="T69" s="127" t="s">
        <v>57</v>
      </c>
      <c r="U69" s="127" t="s">
        <v>57</v>
      </c>
      <c r="V69" s="127" t="s">
        <v>57</v>
      </c>
      <c r="W69" s="138" t="s">
        <v>15</v>
      </c>
      <c r="X69" s="138" t="s">
        <v>15</v>
      </c>
      <c r="Y69" s="127" t="s">
        <v>57</v>
      </c>
      <c r="Z69" s="127" t="s">
        <v>57</v>
      </c>
      <c r="AA69" s="127" t="s">
        <v>57</v>
      </c>
      <c r="AB69" s="127" t="s">
        <v>57</v>
      </c>
      <c r="AC69" s="127" t="s">
        <v>57</v>
      </c>
      <c r="AD69" s="138" t="s">
        <v>15</v>
      </c>
      <c r="AE69" s="138" t="s">
        <v>15</v>
      </c>
      <c r="AF69" s="127" t="s">
        <v>55</v>
      </c>
      <c r="AG69" s="127" t="s">
        <v>55</v>
      </c>
      <c r="AH69" s="127" t="s">
        <v>55</v>
      </c>
      <c r="AI69" s="127" t="s">
        <v>55</v>
      </c>
      <c r="AJ69" s="127" t="s">
        <v>55</v>
      </c>
      <c r="AK69" s="122" t="s">
        <v>15</v>
      </c>
      <c r="AL69" s="534"/>
      <c r="AM69" s="538"/>
      <c r="AN69" s="589"/>
    </row>
    <row r="70" spans="1:40" ht="15">
      <c r="A70" s="841"/>
      <c r="B70" s="391" t="s">
        <v>22</v>
      </c>
      <c r="C70" s="534"/>
      <c r="D70" s="534"/>
      <c r="E70" s="534"/>
      <c r="F70" s="534"/>
      <c r="G70" s="129" t="s">
        <v>57</v>
      </c>
      <c r="H70" s="129" t="s">
        <v>57</v>
      </c>
      <c r="I70" s="139" t="s">
        <v>58</v>
      </c>
      <c r="J70" s="138" t="s">
        <v>15</v>
      </c>
      <c r="K70" s="129" t="s">
        <v>57</v>
      </c>
      <c r="L70" s="129" t="s">
        <v>57</v>
      </c>
      <c r="M70" s="129" t="s">
        <v>57</v>
      </c>
      <c r="N70" s="129" t="s">
        <v>57</v>
      </c>
      <c r="O70" s="129" t="s">
        <v>57</v>
      </c>
      <c r="P70" s="138" t="s">
        <v>15</v>
      </c>
      <c r="Q70" s="138" t="s">
        <v>15</v>
      </c>
      <c r="R70" s="129" t="s">
        <v>57</v>
      </c>
      <c r="S70" s="129" t="s">
        <v>57</v>
      </c>
      <c r="T70" s="129" t="s">
        <v>57</v>
      </c>
      <c r="U70" s="129" t="s">
        <v>57</v>
      </c>
      <c r="V70" s="129" t="s">
        <v>57</v>
      </c>
      <c r="W70" s="138" t="s">
        <v>15</v>
      </c>
      <c r="X70" s="138" t="s">
        <v>15</v>
      </c>
      <c r="Y70" s="134" t="s">
        <v>49</v>
      </c>
      <c r="Z70" s="134" t="s">
        <v>49</v>
      </c>
      <c r="AA70" s="134" t="s">
        <v>49</v>
      </c>
      <c r="AB70" s="134" t="s">
        <v>49</v>
      </c>
      <c r="AC70" s="134" t="s">
        <v>49</v>
      </c>
      <c r="AD70" s="138" t="s">
        <v>15</v>
      </c>
      <c r="AE70" s="138" t="s">
        <v>15</v>
      </c>
      <c r="AF70" s="129" t="s">
        <v>55</v>
      </c>
      <c r="AG70" s="129" t="s">
        <v>55</v>
      </c>
      <c r="AH70" s="129" t="s">
        <v>55</v>
      </c>
      <c r="AI70" s="129" t="s">
        <v>55</v>
      </c>
      <c r="AJ70" s="129" t="s">
        <v>55</v>
      </c>
      <c r="AK70" s="122" t="s">
        <v>15</v>
      </c>
      <c r="AL70" s="534"/>
      <c r="AM70" s="538"/>
      <c r="AN70" s="589"/>
    </row>
    <row r="71" spans="1:40" ht="15">
      <c r="A71" s="841"/>
      <c r="B71" s="71" t="s">
        <v>20</v>
      </c>
      <c r="C71" s="544"/>
      <c r="D71" s="544"/>
      <c r="E71" s="544"/>
      <c r="F71" s="544"/>
      <c r="G71" s="131" t="s">
        <v>57</v>
      </c>
      <c r="H71" s="131" t="s">
        <v>57</v>
      </c>
      <c r="I71" s="139" t="s">
        <v>58</v>
      </c>
      <c r="J71" s="138" t="s">
        <v>15</v>
      </c>
      <c r="K71" s="131" t="s">
        <v>57</v>
      </c>
      <c r="L71" s="131" t="s">
        <v>57</v>
      </c>
      <c r="M71" s="131" t="s">
        <v>57</v>
      </c>
      <c r="N71" s="131" t="s">
        <v>57</v>
      </c>
      <c r="O71" s="131" t="s">
        <v>57</v>
      </c>
      <c r="P71" s="138" t="s">
        <v>15</v>
      </c>
      <c r="Q71" s="138" t="s">
        <v>15</v>
      </c>
      <c r="R71" s="131" t="s">
        <v>57</v>
      </c>
      <c r="S71" s="131" t="s">
        <v>57</v>
      </c>
      <c r="T71" s="131" t="s">
        <v>57</v>
      </c>
      <c r="U71" s="131" t="s">
        <v>57</v>
      </c>
      <c r="V71" s="131" t="s">
        <v>57</v>
      </c>
      <c r="W71" s="138" t="s">
        <v>15</v>
      </c>
      <c r="X71" s="138" t="s">
        <v>15</v>
      </c>
      <c r="Y71" s="131" t="s">
        <v>57</v>
      </c>
      <c r="Z71" s="131" t="s">
        <v>57</v>
      </c>
      <c r="AA71" s="131" t="s">
        <v>57</v>
      </c>
      <c r="AB71" s="131" t="s">
        <v>57</v>
      </c>
      <c r="AC71" s="131" t="s">
        <v>57</v>
      </c>
      <c r="AD71" s="138" t="s">
        <v>15</v>
      </c>
      <c r="AE71" s="138" t="s">
        <v>15</v>
      </c>
      <c r="AF71" s="131" t="s">
        <v>55</v>
      </c>
      <c r="AG71" s="131" t="s">
        <v>55</v>
      </c>
      <c r="AH71" s="131" t="s">
        <v>55</v>
      </c>
      <c r="AI71" s="131" t="s">
        <v>55</v>
      </c>
      <c r="AJ71" s="131" t="s">
        <v>55</v>
      </c>
      <c r="AK71" s="122" t="s">
        <v>15</v>
      </c>
      <c r="AL71" s="534"/>
      <c r="AM71" s="538"/>
      <c r="AN71" s="589"/>
    </row>
    <row r="72" spans="1:40" ht="15.75" thickBot="1">
      <c r="A72" s="842"/>
      <c r="B72" s="361" t="s">
        <v>36</v>
      </c>
      <c r="C72" s="548"/>
      <c r="D72" s="548"/>
      <c r="E72" s="548"/>
      <c r="F72" s="548"/>
      <c r="G72" s="394" t="s">
        <v>57</v>
      </c>
      <c r="H72" s="394" t="s">
        <v>57</v>
      </c>
      <c r="I72" s="420" t="s">
        <v>58</v>
      </c>
      <c r="J72" s="426" t="s">
        <v>15</v>
      </c>
      <c r="K72" s="427" t="s">
        <v>57</v>
      </c>
      <c r="L72" s="427" t="s">
        <v>57</v>
      </c>
      <c r="M72" s="427" t="s">
        <v>57</v>
      </c>
      <c r="N72" s="427" t="s">
        <v>57</v>
      </c>
      <c r="O72" s="427" t="s">
        <v>57</v>
      </c>
      <c r="P72" s="420" t="s">
        <v>58</v>
      </c>
      <c r="Q72" s="426" t="s">
        <v>15</v>
      </c>
      <c r="R72" s="419" t="s">
        <v>59</v>
      </c>
      <c r="S72" s="419" t="s">
        <v>59</v>
      </c>
      <c r="T72" s="419" t="s">
        <v>59</v>
      </c>
      <c r="U72" s="419" t="s">
        <v>59</v>
      </c>
      <c r="V72" s="419" t="s">
        <v>59</v>
      </c>
      <c r="W72" s="420" t="s">
        <v>58</v>
      </c>
      <c r="X72" s="426" t="s">
        <v>15</v>
      </c>
      <c r="Y72" s="427" t="s">
        <v>57</v>
      </c>
      <c r="Z72" s="427" t="s">
        <v>57</v>
      </c>
      <c r="AA72" s="427" t="s">
        <v>57</v>
      </c>
      <c r="AB72" s="427" t="s">
        <v>57</v>
      </c>
      <c r="AC72" s="427" t="s">
        <v>57</v>
      </c>
      <c r="AD72" s="426" t="s">
        <v>15</v>
      </c>
      <c r="AE72" s="426" t="s">
        <v>15</v>
      </c>
      <c r="AF72" s="427" t="s">
        <v>57</v>
      </c>
      <c r="AG72" s="427" t="s">
        <v>57</v>
      </c>
      <c r="AH72" s="427" t="s">
        <v>57</v>
      </c>
      <c r="AI72" s="427" t="s">
        <v>57</v>
      </c>
      <c r="AJ72" s="427" t="s">
        <v>57</v>
      </c>
      <c r="AK72" s="521" t="s">
        <v>15</v>
      </c>
      <c r="AL72" s="542"/>
      <c r="AM72" s="543"/>
      <c r="AN72" s="589"/>
    </row>
    <row r="73" spans="1:40" ht="15">
      <c r="A73" s="840" t="s">
        <v>10</v>
      </c>
      <c r="B73" s="554"/>
      <c r="C73" s="429">
        <v>1</v>
      </c>
      <c r="D73" s="434">
        <v>2</v>
      </c>
      <c r="E73" s="434">
        <v>3</v>
      </c>
      <c r="F73" s="434">
        <v>4</v>
      </c>
      <c r="G73" s="434">
        <v>5</v>
      </c>
      <c r="H73" s="434">
        <v>6</v>
      </c>
      <c r="I73" s="434">
        <v>7</v>
      </c>
      <c r="J73" s="429">
        <v>8</v>
      </c>
      <c r="K73" s="434">
        <v>9</v>
      </c>
      <c r="L73" s="434">
        <v>10</v>
      </c>
      <c r="M73" s="434">
        <v>11</v>
      </c>
      <c r="N73" s="434">
        <v>12</v>
      </c>
      <c r="O73" s="434">
        <v>13</v>
      </c>
      <c r="P73" s="434">
        <v>14</v>
      </c>
      <c r="Q73" s="429">
        <v>15</v>
      </c>
      <c r="R73" s="434">
        <v>16</v>
      </c>
      <c r="S73" s="434">
        <v>17</v>
      </c>
      <c r="T73" s="434">
        <v>18</v>
      </c>
      <c r="U73" s="434">
        <v>19</v>
      </c>
      <c r="V73" s="434">
        <v>20</v>
      </c>
      <c r="W73" s="434">
        <v>21</v>
      </c>
      <c r="X73" s="522">
        <v>22</v>
      </c>
      <c r="Y73" s="434">
        <v>23</v>
      </c>
      <c r="Z73" s="434">
        <v>24</v>
      </c>
      <c r="AA73" s="434">
        <v>25</v>
      </c>
      <c r="AB73" s="434">
        <v>26</v>
      </c>
      <c r="AC73" s="499">
        <v>27</v>
      </c>
      <c r="AD73" s="434">
        <v>28</v>
      </c>
      <c r="AE73" s="429">
        <v>29</v>
      </c>
      <c r="AF73" s="434">
        <v>30</v>
      </c>
      <c r="AG73" s="564"/>
      <c r="AH73" s="565"/>
      <c r="AI73" s="565"/>
      <c r="AJ73" s="565"/>
      <c r="AK73" s="565"/>
      <c r="AL73" s="565"/>
      <c r="AM73" s="537"/>
      <c r="AN73" s="589"/>
    </row>
    <row r="74" spans="1:40" ht="15">
      <c r="A74" s="841"/>
      <c r="B74" s="65" t="s">
        <v>19</v>
      </c>
      <c r="C74" s="575" t="s">
        <v>15</v>
      </c>
      <c r="D74" s="154" t="s">
        <v>55</v>
      </c>
      <c r="E74" s="154" t="s">
        <v>55</v>
      </c>
      <c r="F74" s="154" t="s">
        <v>55</v>
      </c>
      <c r="G74" s="154" t="s">
        <v>55</v>
      </c>
      <c r="H74" s="154" t="s">
        <v>55</v>
      </c>
      <c r="I74" s="575" t="s">
        <v>15</v>
      </c>
      <c r="J74" s="575" t="s">
        <v>15</v>
      </c>
      <c r="K74" s="154" t="s">
        <v>55</v>
      </c>
      <c r="L74" s="154" t="s">
        <v>55</v>
      </c>
      <c r="M74" s="154" t="s">
        <v>55</v>
      </c>
      <c r="N74" s="154" t="s">
        <v>55</v>
      </c>
      <c r="O74" s="154" t="s">
        <v>55</v>
      </c>
      <c r="P74" s="122" t="s">
        <v>15</v>
      </c>
      <c r="Q74" s="122" t="s">
        <v>15</v>
      </c>
      <c r="R74" s="154" t="s">
        <v>53</v>
      </c>
      <c r="S74" s="154" t="s">
        <v>53</v>
      </c>
      <c r="T74" s="154" t="s">
        <v>53</v>
      </c>
      <c r="U74" s="154" t="s">
        <v>53</v>
      </c>
      <c r="V74" s="125" t="s">
        <v>53</v>
      </c>
      <c r="W74" s="122" t="s">
        <v>15</v>
      </c>
      <c r="X74" s="122" t="s">
        <v>15</v>
      </c>
      <c r="Y74" s="154" t="s">
        <v>53</v>
      </c>
      <c r="Z74" s="154" t="s">
        <v>53</v>
      </c>
      <c r="AA74" s="154" t="s">
        <v>53</v>
      </c>
      <c r="AB74" s="154" t="s">
        <v>53</v>
      </c>
      <c r="AC74" s="134" t="s">
        <v>60</v>
      </c>
      <c r="AD74" s="122" t="s">
        <v>15</v>
      </c>
      <c r="AE74" s="139" t="s">
        <v>58</v>
      </c>
      <c r="AF74" s="125" t="s">
        <v>57</v>
      </c>
      <c r="AG74" s="544"/>
      <c r="AH74" s="544"/>
      <c r="AI74" s="544"/>
      <c r="AJ74" s="544"/>
      <c r="AK74" s="544"/>
      <c r="AL74" s="534"/>
      <c r="AM74" s="538"/>
      <c r="AN74" s="589"/>
    </row>
    <row r="75" spans="1:40" ht="15">
      <c r="A75" s="841"/>
      <c r="B75" s="67" t="s">
        <v>21</v>
      </c>
      <c r="C75" s="575" t="s">
        <v>15</v>
      </c>
      <c r="D75" s="155" t="s">
        <v>55</v>
      </c>
      <c r="E75" s="155" t="s">
        <v>55</v>
      </c>
      <c r="F75" s="155" t="s">
        <v>55</v>
      </c>
      <c r="G75" s="155" t="s">
        <v>55</v>
      </c>
      <c r="H75" s="155" t="s">
        <v>55</v>
      </c>
      <c r="I75" s="575" t="s">
        <v>15</v>
      </c>
      <c r="J75" s="575" t="s">
        <v>15</v>
      </c>
      <c r="K75" s="155" t="s">
        <v>55</v>
      </c>
      <c r="L75" s="155" t="s">
        <v>55</v>
      </c>
      <c r="M75" s="155" t="s">
        <v>55</v>
      </c>
      <c r="N75" s="155" t="s">
        <v>55</v>
      </c>
      <c r="O75" s="155" t="s">
        <v>55</v>
      </c>
      <c r="P75" s="122" t="s">
        <v>15</v>
      </c>
      <c r="Q75" s="122" t="s">
        <v>15</v>
      </c>
      <c r="R75" s="155" t="s">
        <v>53</v>
      </c>
      <c r="S75" s="155" t="s">
        <v>53</v>
      </c>
      <c r="T75" s="155" t="s">
        <v>53</v>
      </c>
      <c r="U75" s="155" t="s">
        <v>53</v>
      </c>
      <c r="V75" s="127" t="s">
        <v>53</v>
      </c>
      <c r="W75" s="122" t="s">
        <v>15</v>
      </c>
      <c r="X75" s="122" t="s">
        <v>15</v>
      </c>
      <c r="Y75" s="155" t="s">
        <v>53</v>
      </c>
      <c r="Z75" s="155" t="s">
        <v>53</v>
      </c>
      <c r="AA75" s="155" t="s">
        <v>53</v>
      </c>
      <c r="AB75" s="155" t="s">
        <v>53</v>
      </c>
      <c r="AC75" s="134" t="s">
        <v>60</v>
      </c>
      <c r="AD75" s="122" t="s">
        <v>15</v>
      </c>
      <c r="AE75" s="139" t="s">
        <v>58</v>
      </c>
      <c r="AF75" s="127" t="s">
        <v>57</v>
      </c>
      <c r="AG75" s="544"/>
      <c r="AH75" s="544"/>
      <c r="AI75" s="544"/>
      <c r="AJ75" s="544"/>
      <c r="AK75" s="544"/>
      <c r="AL75" s="534"/>
      <c r="AM75" s="538"/>
      <c r="AN75" s="589"/>
    </row>
    <row r="76" spans="1:40" ht="15">
      <c r="A76" s="841"/>
      <c r="B76" s="391" t="s">
        <v>22</v>
      </c>
      <c r="C76" s="575" t="s">
        <v>15</v>
      </c>
      <c r="D76" s="156" t="s">
        <v>55</v>
      </c>
      <c r="E76" s="156" t="s">
        <v>55</v>
      </c>
      <c r="F76" s="156" t="s">
        <v>55</v>
      </c>
      <c r="G76" s="156" t="s">
        <v>55</v>
      </c>
      <c r="H76" s="156" t="s">
        <v>55</v>
      </c>
      <c r="I76" s="575" t="s">
        <v>15</v>
      </c>
      <c r="J76" s="575" t="s">
        <v>15</v>
      </c>
      <c r="K76" s="156" t="s">
        <v>55</v>
      </c>
      <c r="L76" s="156" t="s">
        <v>55</v>
      </c>
      <c r="M76" s="156" t="s">
        <v>55</v>
      </c>
      <c r="N76" s="156" t="s">
        <v>55</v>
      </c>
      <c r="O76" s="156" t="s">
        <v>55</v>
      </c>
      <c r="P76" s="122" t="s">
        <v>15</v>
      </c>
      <c r="Q76" s="122" t="s">
        <v>15</v>
      </c>
      <c r="R76" s="156" t="s">
        <v>53</v>
      </c>
      <c r="S76" s="156" t="s">
        <v>53</v>
      </c>
      <c r="T76" s="156" t="s">
        <v>53</v>
      </c>
      <c r="U76" s="156" t="s">
        <v>53</v>
      </c>
      <c r="V76" s="129" t="s">
        <v>53</v>
      </c>
      <c r="W76" s="122" t="s">
        <v>15</v>
      </c>
      <c r="X76" s="122" t="s">
        <v>15</v>
      </c>
      <c r="Y76" s="156" t="s">
        <v>53</v>
      </c>
      <c r="Z76" s="156" t="s">
        <v>53</v>
      </c>
      <c r="AA76" s="156" t="s">
        <v>53</v>
      </c>
      <c r="AB76" s="156" t="s">
        <v>53</v>
      </c>
      <c r="AC76" s="134" t="s">
        <v>60</v>
      </c>
      <c r="AD76" s="122" t="s">
        <v>15</v>
      </c>
      <c r="AE76" s="139" t="s">
        <v>58</v>
      </c>
      <c r="AF76" s="129" t="s">
        <v>57</v>
      </c>
      <c r="AG76" s="544"/>
      <c r="AH76" s="544"/>
      <c r="AI76" s="544"/>
      <c r="AJ76" s="544"/>
      <c r="AK76" s="544"/>
      <c r="AL76" s="534"/>
      <c r="AM76" s="538"/>
      <c r="AN76" s="589"/>
    </row>
    <row r="77" spans="1:40" ht="15">
      <c r="A77" s="841"/>
      <c r="B77" s="71" t="s">
        <v>20</v>
      </c>
      <c r="C77" s="575" t="s">
        <v>15</v>
      </c>
      <c r="D77" s="157" t="s">
        <v>55</v>
      </c>
      <c r="E77" s="157" t="s">
        <v>55</v>
      </c>
      <c r="F77" s="157" t="s">
        <v>55</v>
      </c>
      <c r="G77" s="157" t="s">
        <v>55</v>
      </c>
      <c r="H77" s="157" t="s">
        <v>55</v>
      </c>
      <c r="I77" s="575" t="s">
        <v>15</v>
      </c>
      <c r="J77" s="575" t="s">
        <v>15</v>
      </c>
      <c r="K77" s="157" t="s">
        <v>55</v>
      </c>
      <c r="L77" s="157" t="s">
        <v>55</v>
      </c>
      <c r="M77" s="157" t="s">
        <v>55</v>
      </c>
      <c r="N77" s="157" t="s">
        <v>55</v>
      </c>
      <c r="O77" s="157" t="s">
        <v>55</v>
      </c>
      <c r="P77" s="122" t="s">
        <v>15</v>
      </c>
      <c r="Q77" s="122" t="s">
        <v>15</v>
      </c>
      <c r="R77" s="131" t="s">
        <v>53</v>
      </c>
      <c r="S77" s="131" t="s">
        <v>53</v>
      </c>
      <c r="T77" s="131" t="s">
        <v>53</v>
      </c>
      <c r="U77" s="131" t="s">
        <v>53</v>
      </c>
      <c r="V77" s="131" t="s">
        <v>53</v>
      </c>
      <c r="W77" s="122" t="s">
        <v>15</v>
      </c>
      <c r="X77" s="122" t="s">
        <v>15</v>
      </c>
      <c r="Y77" s="131" t="s">
        <v>53</v>
      </c>
      <c r="Z77" s="131" t="s">
        <v>53</v>
      </c>
      <c r="AA77" s="131" t="s">
        <v>53</v>
      </c>
      <c r="AB77" s="131" t="s">
        <v>53</v>
      </c>
      <c r="AC77" s="134" t="s">
        <v>60</v>
      </c>
      <c r="AD77" s="122" t="s">
        <v>15</v>
      </c>
      <c r="AE77" s="139" t="s">
        <v>58</v>
      </c>
      <c r="AF77" s="131" t="s">
        <v>57</v>
      </c>
      <c r="AG77" s="544"/>
      <c r="AH77" s="544"/>
      <c r="AI77" s="544"/>
      <c r="AJ77" s="544"/>
      <c r="AK77" s="544"/>
      <c r="AL77" s="534"/>
      <c r="AM77" s="538"/>
      <c r="AN77" s="589"/>
    </row>
    <row r="78" spans="1:40" ht="15.75" thickBot="1">
      <c r="A78" s="842"/>
      <c r="B78" s="361" t="s">
        <v>36</v>
      </c>
      <c r="C78" s="529" t="s">
        <v>15</v>
      </c>
      <c r="D78" s="427" t="s">
        <v>57</v>
      </c>
      <c r="E78" s="427" t="s">
        <v>57</v>
      </c>
      <c r="F78" s="427" t="s">
        <v>57</v>
      </c>
      <c r="G78" s="427" t="s">
        <v>57</v>
      </c>
      <c r="H78" s="427" t="s">
        <v>57</v>
      </c>
      <c r="I78" s="529" t="s">
        <v>15</v>
      </c>
      <c r="J78" s="529" t="s">
        <v>15</v>
      </c>
      <c r="K78" s="427" t="s">
        <v>57</v>
      </c>
      <c r="L78" s="427" t="s">
        <v>57</v>
      </c>
      <c r="M78" s="427" t="s">
        <v>57</v>
      </c>
      <c r="N78" s="427" t="s">
        <v>57</v>
      </c>
      <c r="O78" s="427" t="s">
        <v>57</v>
      </c>
      <c r="P78" s="521" t="s">
        <v>15</v>
      </c>
      <c r="Q78" s="521" t="s">
        <v>15</v>
      </c>
      <c r="R78" s="427" t="s">
        <v>57</v>
      </c>
      <c r="S78" s="427" t="s">
        <v>57</v>
      </c>
      <c r="T78" s="427" t="s">
        <v>57</v>
      </c>
      <c r="U78" s="427" t="s">
        <v>57</v>
      </c>
      <c r="V78" s="427" t="s">
        <v>57</v>
      </c>
      <c r="W78" s="521" t="s">
        <v>15</v>
      </c>
      <c r="X78" s="521" t="s">
        <v>15</v>
      </c>
      <c r="Y78" s="427" t="s">
        <v>57</v>
      </c>
      <c r="Z78" s="427" t="s">
        <v>57</v>
      </c>
      <c r="AA78" s="427" t="s">
        <v>57</v>
      </c>
      <c r="AB78" s="427" t="s">
        <v>57</v>
      </c>
      <c r="AC78" s="528" t="s">
        <v>60</v>
      </c>
      <c r="AD78" s="521" t="s">
        <v>15</v>
      </c>
      <c r="AE78" s="521" t="s">
        <v>15</v>
      </c>
      <c r="AF78" s="427" t="s">
        <v>57</v>
      </c>
      <c r="AG78" s="548"/>
      <c r="AH78" s="548"/>
      <c r="AI78" s="548"/>
      <c r="AJ78" s="548"/>
      <c r="AK78" s="548"/>
      <c r="AL78" s="542"/>
      <c r="AM78" s="543"/>
      <c r="AN78" s="589"/>
    </row>
    <row r="79" spans="1:40" ht="15.75" customHeight="1">
      <c r="A79" s="840" t="s">
        <v>11</v>
      </c>
      <c r="B79" s="554"/>
      <c r="C79" s="536"/>
      <c r="D79" s="571"/>
      <c r="E79" s="434">
        <v>1</v>
      </c>
      <c r="F79" s="434">
        <v>2</v>
      </c>
      <c r="G79" s="434">
        <v>3</v>
      </c>
      <c r="H79" s="434">
        <v>4</v>
      </c>
      <c r="I79" s="434">
        <v>5</v>
      </c>
      <c r="J79" s="429">
        <v>6</v>
      </c>
      <c r="K79" s="434">
        <v>7</v>
      </c>
      <c r="L79" s="434">
        <v>8</v>
      </c>
      <c r="M79" s="434">
        <v>9</v>
      </c>
      <c r="N79" s="434">
        <v>10</v>
      </c>
      <c r="O79" s="434">
        <v>11</v>
      </c>
      <c r="P79" s="434">
        <v>12</v>
      </c>
      <c r="Q79" s="429">
        <v>13</v>
      </c>
      <c r="R79" s="434">
        <v>14</v>
      </c>
      <c r="S79" s="434">
        <v>15</v>
      </c>
      <c r="T79" s="434">
        <v>16</v>
      </c>
      <c r="U79" s="434">
        <v>17</v>
      </c>
      <c r="V79" s="434">
        <v>18</v>
      </c>
      <c r="W79" s="434">
        <v>19</v>
      </c>
      <c r="X79" s="429">
        <v>20</v>
      </c>
      <c r="Y79" s="434">
        <v>21</v>
      </c>
      <c r="Z79" s="434">
        <v>22</v>
      </c>
      <c r="AA79" s="434">
        <v>23</v>
      </c>
      <c r="AB79" s="434">
        <v>24</v>
      </c>
      <c r="AC79" s="499">
        <v>25</v>
      </c>
      <c r="AD79" s="434">
        <v>26</v>
      </c>
      <c r="AE79" s="429">
        <v>27</v>
      </c>
      <c r="AF79" s="434">
        <v>28</v>
      </c>
      <c r="AG79" s="434">
        <v>29</v>
      </c>
      <c r="AH79" s="434">
        <v>30</v>
      </c>
      <c r="AI79" s="434">
        <v>31</v>
      </c>
      <c r="AJ79" s="565"/>
      <c r="AK79" s="565"/>
      <c r="AL79" s="536"/>
      <c r="AM79" s="537"/>
      <c r="AN79" s="589"/>
    </row>
    <row r="80" spans="1:40" ht="15">
      <c r="A80" s="841"/>
      <c r="B80" s="65" t="s">
        <v>19</v>
      </c>
      <c r="C80" s="534"/>
      <c r="D80" s="534"/>
      <c r="E80" s="154" t="s">
        <v>57</v>
      </c>
      <c r="F80" s="154" t="s">
        <v>57</v>
      </c>
      <c r="G80" s="154" t="s">
        <v>57</v>
      </c>
      <c r="H80" s="154" t="s">
        <v>57</v>
      </c>
      <c r="I80" s="122" t="s">
        <v>15</v>
      </c>
      <c r="J80" s="122" t="s">
        <v>15</v>
      </c>
      <c r="K80" s="125" t="s">
        <v>52</v>
      </c>
      <c r="L80" s="125" t="s">
        <v>52</v>
      </c>
      <c r="M80" s="125" t="s">
        <v>52</v>
      </c>
      <c r="N80" s="125" t="s">
        <v>52</v>
      </c>
      <c r="O80" s="125" t="s">
        <v>52</v>
      </c>
      <c r="P80" s="122" t="s">
        <v>15</v>
      </c>
      <c r="Q80" s="122" t="s">
        <v>15</v>
      </c>
      <c r="R80" s="125" t="s">
        <v>56</v>
      </c>
      <c r="S80" s="370" t="s">
        <v>59</v>
      </c>
      <c r="T80" s="370" t="s">
        <v>59</v>
      </c>
      <c r="U80" s="370" t="s">
        <v>59</v>
      </c>
      <c r="V80" s="125" t="s">
        <v>56</v>
      </c>
      <c r="W80" s="122" t="s">
        <v>15</v>
      </c>
      <c r="X80" s="139" t="s">
        <v>58</v>
      </c>
      <c r="Y80" s="134" t="s">
        <v>49</v>
      </c>
      <c r="Z80" s="134" t="s">
        <v>49</v>
      </c>
      <c r="AA80" s="134" t="s">
        <v>49</v>
      </c>
      <c r="AB80" s="134" t="s">
        <v>49</v>
      </c>
      <c r="AC80" s="134" t="s">
        <v>60</v>
      </c>
      <c r="AD80" s="122" t="s">
        <v>15</v>
      </c>
      <c r="AE80" s="122" t="s">
        <v>15</v>
      </c>
      <c r="AF80" s="134" t="s">
        <v>49</v>
      </c>
      <c r="AG80" s="134" t="s">
        <v>49</v>
      </c>
      <c r="AH80" s="134" t="s">
        <v>49</v>
      </c>
      <c r="AI80" s="134" t="s">
        <v>49</v>
      </c>
      <c r="AJ80" s="544"/>
      <c r="AK80" s="544"/>
      <c r="AL80" s="534"/>
      <c r="AM80" s="538"/>
      <c r="AN80" s="589"/>
    </row>
    <row r="81" spans="1:40" ht="15">
      <c r="A81" s="841"/>
      <c r="B81" s="67" t="s">
        <v>21</v>
      </c>
      <c r="C81" s="534"/>
      <c r="D81" s="534"/>
      <c r="E81" s="155" t="s">
        <v>57</v>
      </c>
      <c r="F81" s="155" t="s">
        <v>57</v>
      </c>
      <c r="G81" s="155" t="s">
        <v>57</v>
      </c>
      <c r="H81" s="155" t="s">
        <v>57</v>
      </c>
      <c r="I81" s="122" t="s">
        <v>15</v>
      </c>
      <c r="J81" s="122" t="s">
        <v>15</v>
      </c>
      <c r="K81" s="127" t="s">
        <v>52</v>
      </c>
      <c r="L81" s="127" t="s">
        <v>52</v>
      </c>
      <c r="M81" s="127" t="s">
        <v>52</v>
      </c>
      <c r="N81" s="127" t="s">
        <v>52</v>
      </c>
      <c r="O81" s="127" t="s">
        <v>52</v>
      </c>
      <c r="P81" s="122" t="s">
        <v>15</v>
      </c>
      <c r="Q81" s="122" t="s">
        <v>15</v>
      </c>
      <c r="R81" s="127" t="s">
        <v>56</v>
      </c>
      <c r="S81" s="370" t="s">
        <v>59</v>
      </c>
      <c r="T81" s="370" t="s">
        <v>59</v>
      </c>
      <c r="U81" s="370" t="s">
        <v>59</v>
      </c>
      <c r="V81" s="127" t="s">
        <v>56</v>
      </c>
      <c r="W81" s="122" t="s">
        <v>15</v>
      </c>
      <c r="X81" s="139" t="s">
        <v>58</v>
      </c>
      <c r="Y81" s="134" t="s">
        <v>49</v>
      </c>
      <c r="Z81" s="134" t="s">
        <v>49</v>
      </c>
      <c r="AA81" s="134" t="s">
        <v>49</v>
      </c>
      <c r="AB81" s="134" t="s">
        <v>49</v>
      </c>
      <c r="AC81" s="134" t="s">
        <v>60</v>
      </c>
      <c r="AD81" s="122" t="s">
        <v>15</v>
      </c>
      <c r="AE81" s="122" t="s">
        <v>15</v>
      </c>
      <c r="AF81" s="134" t="s">
        <v>49</v>
      </c>
      <c r="AG81" s="134" t="s">
        <v>49</v>
      </c>
      <c r="AH81" s="134" t="s">
        <v>49</v>
      </c>
      <c r="AI81" s="134" t="s">
        <v>49</v>
      </c>
      <c r="AJ81" s="544"/>
      <c r="AK81" s="544"/>
      <c r="AL81" s="534"/>
      <c r="AM81" s="538"/>
      <c r="AN81" s="589"/>
    </row>
    <row r="82" spans="1:40" ht="15">
      <c r="A82" s="841"/>
      <c r="B82" s="391" t="s">
        <v>22</v>
      </c>
      <c r="C82" s="534"/>
      <c r="D82" s="534"/>
      <c r="E82" s="156" t="s">
        <v>57</v>
      </c>
      <c r="F82" s="156" t="s">
        <v>57</v>
      </c>
      <c r="G82" s="156" t="s">
        <v>57</v>
      </c>
      <c r="H82" s="156" t="s">
        <v>57</v>
      </c>
      <c r="I82" s="122" t="s">
        <v>15</v>
      </c>
      <c r="J82" s="122" t="s">
        <v>15</v>
      </c>
      <c r="K82" s="129" t="s">
        <v>52</v>
      </c>
      <c r="L82" s="129" t="s">
        <v>52</v>
      </c>
      <c r="M82" s="129" t="s">
        <v>52</v>
      </c>
      <c r="N82" s="129" t="s">
        <v>52</v>
      </c>
      <c r="O82" s="129" t="s">
        <v>52</v>
      </c>
      <c r="P82" s="122" t="s">
        <v>15</v>
      </c>
      <c r="Q82" s="122" t="s">
        <v>15</v>
      </c>
      <c r="R82" s="129" t="s">
        <v>56</v>
      </c>
      <c r="S82" s="370" t="s">
        <v>59</v>
      </c>
      <c r="T82" s="370" t="s">
        <v>59</v>
      </c>
      <c r="U82" s="370" t="s">
        <v>59</v>
      </c>
      <c r="V82" s="129" t="s">
        <v>56</v>
      </c>
      <c r="W82" s="122" t="s">
        <v>15</v>
      </c>
      <c r="X82" s="139" t="s">
        <v>58</v>
      </c>
      <c r="Y82" s="134" t="s">
        <v>49</v>
      </c>
      <c r="Z82" s="134" t="s">
        <v>49</v>
      </c>
      <c r="AA82" s="134" t="s">
        <v>49</v>
      </c>
      <c r="AB82" s="134" t="s">
        <v>49</v>
      </c>
      <c r="AC82" s="134" t="s">
        <v>60</v>
      </c>
      <c r="AD82" s="122" t="s">
        <v>15</v>
      </c>
      <c r="AE82" s="122" t="s">
        <v>15</v>
      </c>
      <c r="AF82" s="134" t="s">
        <v>49</v>
      </c>
      <c r="AG82" s="134" t="s">
        <v>49</v>
      </c>
      <c r="AH82" s="134" t="s">
        <v>49</v>
      </c>
      <c r="AI82" s="134" t="s">
        <v>49</v>
      </c>
      <c r="AJ82" s="544"/>
      <c r="AK82" s="544"/>
      <c r="AL82" s="534"/>
      <c r="AM82" s="538"/>
      <c r="AN82" s="589"/>
    </row>
    <row r="83" spans="1:40" ht="15">
      <c r="A83" s="841"/>
      <c r="B83" s="71" t="s">
        <v>20</v>
      </c>
      <c r="C83" s="544"/>
      <c r="D83" s="544"/>
      <c r="E83" s="131" t="s">
        <v>57</v>
      </c>
      <c r="F83" s="131" t="s">
        <v>57</v>
      </c>
      <c r="G83" s="131" t="s">
        <v>57</v>
      </c>
      <c r="H83" s="131" t="s">
        <v>57</v>
      </c>
      <c r="I83" s="122" t="s">
        <v>15</v>
      </c>
      <c r="J83" s="122" t="s">
        <v>15</v>
      </c>
      <c r="K83" s="131" t="s">
        <v>52</v>
      </c>
      <c r="L83" s="131" t="s">
        <v>52</v>
      </c>
      <c r="M83" s="131" t="s">
        <v>52</v>
      </c>
      <c r="N83" s="131" t="s">
        <v>52</v>
      </c>
      <c r="O83" s="131" t="s">
        <v>52</v>
      </c>
      <c r="P83" s="122" t="s">
        <v>15</v>
      </c>
      <c r="Q83" s="122" t="s">
        <v>15</v>
      </c>
      <c r="R83" s="131" t="s">
        <v>56</v>
      </c>
      <c r="S83" s="370" t="s">
        <v>59</v>
      </c>
      <c r="T83" s="370" t="s">
        <v>59</v>
      </c>
      <c r="U83" s="370" t="s">
        <v>59</v>
      </c>
      <c r="V83" s="131" t="s">
        <v>56</v>
      </c>
      <c r="W83" s="122" t="s">
        <v>15</v>
      </c>
      <c r="X83" s="139" t="s">
        <v>58</v>
      </c>
      <c r="Y83" s="134" t="s">
        <v>49</v>
      </c>
      <c r="Z83" s="134" t="s">
        <v>49</v>
      </c>
      <c r="AA83" s="134" t="s">
        <v>49</v>
      </c>
      <c r="AB83" s="134" t="s">
        <v>49</v>
      </c>
      <c r="AC83" s="134" t="s">
        <v>60</v>
      </c>
      <c r="AD83" s="122" t="s">
        <v>15</v>
      </c>
      <c r="AE83" s="122" t="s">
        <v>15</v>
      </c>
      <c r="AF83" s="134" t="s">
        <v>49</v>
      </c>
      <c r="AG83" s="134" t="s">
        <v>49</v>
      </c>
      <c r="AH83" s="134" t="s">
        <v>49</v>
      </c>
      <c r="AI83" s="134" t="s">
        <v>49</v>
      </c>
      <c r="AJ83" s="544"/>
      <c r="AK83" s="544"/>
      <c r="AL83" s="534"/>
      <c r="AM83" s="538"/>
      <c r="AN83" s="589"/>
    </row>
    <row r="84" spans="1:40" ht="15.75" thickBot="1">
      <c r="A84" s="842"/>
      <c r="B84" s="361" t="s">
        <v>36</v>
      </c>
      <c r="C84" s="548"/>
      <c r="D84" s="548"/>
      <c r="E84" s="427" t="s">
        <v>57</v>
      </c>
      <c r="F84" s="427" t="s">
        <v>57</v>
      </c>
      <c r="G84" s="427" t="s">
        <v>57</v>
      </c>
      <c r="H84" s="427" t="s">
        <v>57</v>
      </c>
      <c r="I84" s="521" t="s">
        <v>15</v>
      </c>
      <c r="J84" s="521" t="s">
        <v>15</v>
      </c>
      <c r="K84" s="427" t="s">
        <v>57</v>
      </c>
      <c r="L84" s="427" t="s">
        <v>57</v>
      </c>
      <c r="M84" s="427" t="s">
        <v>57</v>
      </c>
      <c r="N84" s="427" t="s">
        <v>57</v>
      </c>
      <c r="O84" s="427" t="s">
        <v>57</v>
      </c>
      <c r="P84" s="521" t="s">
        <v>15</v>
      </c>
      <c r="Q84" s="521" t="s">
        <v>15</v>
      </c>
      <c r="R84" s="427" t="s">
        <v>57</v>
      </c>
      <c r="S84" s="419" t="s">
        <v>59</v>
      </c>
      <c r="T84" s="419" t="s">
        <v>59</v>
      </c>
      <c r="U84" s="419" t="s">
        <v>59</v>
      </c>
      <c r="V84" s="427" t="s">
        <v>57</v>
      </c>
      <c r="W84" s="521" t="s">
        <v>15</v>
      </c>
      <c r="X84" s="521" t="s">
        <v>15</v>
      </c>
      <c r="Y84" s="528" t="s">
        <v>49</v>
      </c>
      <c r="Z84" s="528" t="s">
        <v>49</v>
      </c>
      <c r="AA84" s="528" t="s">
        <v>49</v>
      </c>
      <c r="AB84" s="528" t="s">
        <v>49</v>
      </c>
      <c r="AC84" s="528" t="s">
        <v>60</v>
      </c>
      <c r="AD84" s="521" t="s">
        <v>15</v>
      </c>
      <c r="AE84" s="521" t="s">
        <v>15</v>
      </c>
      <c r="AF84" s="528" t="s">
        <v>49</v>
      </c>
      <c r="AG84" s="528" t="s">
        <v>49</v>
      </c>
      <c r="AH84" s="528" t="s">
        <v>49</v>
      </c>
      <c r="AI84" s="528" t="s">
        <v>49</v>
      </c>
      <c r="AJ84" s="548"/>
      <c r="AK84" s="548"/>
      <c r="AL84" s="542"/>
      <c r="AM84" s="543"/>
      <c r="AN84" s="589"/>
    </row>
    <row r="85" spans="1:40" ht="15">
      <c r="A85" s="852"/>
      <c r="B85" s="605" t="s">
        <v>71</v>
      </c>
      <c r="C85" s="605"/>
      <c r="D85" s="606"/>
      <c r="E85" s="606"/>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AK85" s="606"/>
      <c r="AL85" s="606"/>
      <c r="AM85" s="607"/>
      <c r="AN85" s="589"/>
    </row>
    <row r="86" spans="1:40" ht="15">
      <c r="A86" s="853"/>
      <c r="B86" s="577"/>
      <c r="C86" s="696" t="s">
        <v>72</v>
      </c>
      <c r="D86" s="696"/>
      <c r="E86" s="696"/>
      <c r="F86" s="696"/>
      <c r="G86" s="696"/>
      <c r="H86" s="696" t="s">
        <v>75</v>
      </c>
      <c r="I86" s="698"/>
      <c r="J86" s="699"/>
      <c r="K86" s="699"/>
      <c r="L86" s="700"/>
      <c r="M86" s="696" t="s">
        <v>78</v>
      </c>
      <c r="N86" s="701"/>
      <c r="O86" s="702"/>
      <c r="P86" s="702"/>
      <c r="Q86" s="702"/>
      <c r="R86" s="702"/>
      <c r="S86" s="703"/>
      <c r="T86" s="696" t="s">
        <v>81</v>
      </c>
      <c r="U86" s="696"/>
      <c r="V86" s="696"/>
      <c r="W86" s="697"/>
      <c r="X86" s="697"/>
      <c r="Y86" s="869" t="s">
        <v>84</v>
      </c>
      <c r="Z86" s="870"/>
      <c r="AA86" s="870"/>
      <c r="AB86" s="870"/>
      <c r="AC86" s="870"/>
      <c r="AD86" s="871"/>
      <c r="AE86" s="875" t="s">
        <v>136</v>
      </c>
      <c r="AF86" s="876"/>
      <c r="AG86" s="876"/>
      <c r="AH86" s="876"/>
      <c r="AI86" s="876"/>
      <c r="AJ86" s="876"/>
      <c r="AK86" s="876"/>
      <c r="AL86" s="876"/>
      <c r="AM86" s="877"/>
      <c r="AN86" s="589"/>
    </row>
    <row r="87" spans="1:40" ht="15">
      <c r="A87" s="853"/>
      <c r="B87" s="577"/>
      <c r="C87" s="869" t="s">
        <v>73</v>
      </c>
      <c r="D87" s="870"/>
      <c r="E87" s="870"/>
      <c r="F87" s="870"/>
      <c r="G87" s="871"/>
      <c r="H87" s="869" t="s">
        <v>76</v>
      </c>
      <c r="I87" s="870"/>
      <c r="J87" s="870"/>
      <c r="K87" s="870"/>
      <c r="L87" s="871"/>
      <c r="M87" s="696" t="s">
        <v>79</v>
      </c>
      <c r="N87" s="696"/>
      <c r="O87" s="696"/>
      <c r="P87" s="696"/>
      <c r="Q87" s="697"/>
      <c r="R87" s="697"/>
      <c r="S87" s="697"/>
      <c r="T87" s="696" t="s">
        <v>82</v>
      </c>
      <c r="U87" s="696"/>
      <c r="V87" s="696"/>
      <c r="W87" s="697"/>
      <c r="X87" s="697"/>
      <c r="Y87" s="869" t="s">
        <v>85</v>
      </c>
      <c r="Z87" s="870"/>
      <c r="AA87" s="870"/>
      <c r="AB87" s="870"/>
      <c r="AC87" s="870"/>
      <c r="AD87" s="871"/>
      <c r="AE87" s="872" t="s">
        <v>137</v>
      </c>
      <c r="AF87" s="873"/>
      <c r="AG87" s="873"/>
      <c r="AH87" s="873"/>
      <c r="AI87" s="873"/>
      <c r="AJ87" s="873"/>
      <c r="AK87" s="873"/>
      <c r="AL87" s="873"/>
      <c r="AM87" s="874"/>
      <c r="AN87" s="589"/>
    </row>
    <row r="88" spans="1:40" ht="15">
      <c r="A88" s="853"/>
      <c r="B88" s="577"/>
      <c r="C88" s="869" t="s">
        <v>74</v>
      </c>
      <c r="D88" s="870"/>
      <c r="E88" s="870"/>
      <c r="F88" s="870"/>
      <c r="G88" s="871"/>
      <c r="H88" s="869" t="s">
        <v>77</v>
      </c>
      <c r="I88" s="870"/>
      <c r="J88" s="870"/>
      <c r="K88" s="870"/>
      <c r="L88" s="871"/>
      <c r="M88" s="869" t="s">
        <v>80</v>
      </c>
      <c r="N88" s="870"/>
      <c r="O88" s="870"/>
      <c r="P88" s="870"/>
      <c r="Q88" s="870"/>
      <c r="R88" s="870"/>
      <c r="S88" s="871"/>
      <c r="T88" s="696" t="s">
        <v>83</v>
      </c>
      <c r="U88" s="696"/>
      <c r="V88" s="696"/>
      <c r="W88" s="697"/>
      <c r="X88" s="697"/>
      <c r="Y88" s="869" t="s">
        <v>77</v>
      </c>
      <c r="Z88" s="870"/>
      <c r="AA88" s="870"/>
      <c r="AB88" s="870"/>
      <c r="AC88" s="870"/>
      <c r="AD88" s="871"/>
      <c r="AE88" s="875"/>
      <c r="AF88" s="876"/>
      <c r="AG88" s="876"/>
      <c r="AH88" s="876"/>
      <c r="AI88" s="876"/>
      <c r="AJ88" s="876"/>
      <c r="AK88" s="876"/>
      <c r="AL88" s="876"/>
      <c r="AM88" s="877"/>
      <c r="AN88" s="589"/>
    </row>
    <row r="89" spans="1:40" ht="15.75" thickBot="1">
      <c r="A89" s="854"/>
      <c r="B89" s="609"/>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10"/>
      <c r="AI89" s="610"/>
      <c r="AJ89" s="610"/>
      <c r="AK89" s="610"/>
      <c r="AL89" s="610"/>
      <c r="AM89" s="611"/>
      <c r="AN89" s="589"/>
    </row>
    <row r="90" spans="1:40" ht="15.75" thickBot="1">
      <c r="A90" s="628"/>
      <c r="B90" s="580"/>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1"/>
      <c r="AI90" s="581"/>
      <c r="AJ90" s="581"/>
      <c r="AK90" s="581"/>
      <c r="AL90" s="581"/>
      <c r="AM90" s="580"/>
      <c r="AN90" s="590"/>
    </row>
    <row r="91" spans="1:33" ht="15" customHeight="1" thickBot="1">
      <c r="A91" s="640"/>
      <c r="B91" s="641"/>
      <c r="C91" s="684" t="s">
        <v>50</v>
      </c>
      <c r="D91" s="684" t="s">
        <v>52</v>
      </c>
      <c r="E91" s="684" t="s">
        <v>53</v>
      </c>
      <c r="F91" s="684" t="s">
        <v>70</v>
      </c>
      <c r="G91" s="684" t="s">
        <v>51</v>
      </c>
      <c r="H91" s="684" t="s">
        <v>55</v>
      </c>
      <c r="I91" s="684" t="s">
        <v>56</v>
      </c>
      <c r="J91" s="684" t="s">
        <v>57</v>
      </c>
      <c r="K91" s="684" t="s">
        <v>59</v>
      </c>
      <c r="L91" s="684" t="s">
        <v>58</v>
      </c>
      <c r="M91" s="684" t="s">
        <v>60</v>
      </c>
      <c r="N91" s="684" t="s">
        <v>49</v>
      </c>
      <c r="O91" s="684" t="s">
        <v>54</v>
      </c>
      <c r="P91" s="684" t="s">
        <v>135</v>
      </c>
      <c r="Q91" s="684" t="s">
        <v>15</v>
      </c>
      <c r="R91" s="855" t="s">
        <v>86</v>
      </c>
      <c r="S91" s="855"/>
      <c r="T91" s="855" t="s">
        <v>87</v>
      </c>
      <c r="U91" s="856"/>
      <c r="V91" s="680"/>
      <c r="W91" s="680"/>
      <c r="X91" s="680"/>
      <c r="Y91" s="680"/>
      <c r="Z91" s="680"/>
      <c r="AA91" s="680"/>
      <c r="AB91" s="680"/>
      <c r="AC91" s="680"/>
      <c r="AD91" s="680"/>
      <c r="AE91" s="680"/>
      <c r="AF91" s="680"/>
      <c r="AG91" s="680"/>
    </row>
    <row r="92" spans="1:34" ht="15">
      <c r="A92" s="848" t="s">
        <v>0</v>
      </c>
      <c r="B92" s="357" t="s">
        <v>19</v>
      </c>
      <c r="C92" s="358">
        <f>+COUNTIF(C3:AM3,"BD")</f>
        <v>5</v>
      </c>
      <c r="D92" s="358">
        <f>+COUNTIF(C3:AM3,"BH")</f>
        <v>0</v>
      </c>
      <c r="E92" s="358">
        <f>+COUNTIF(C3:AM3,"IN")</f>
        <v>0</v>
      </c>
      <c r="F92" s="358">
        <f>+COUNTIF(C3:AM3,"MD")</f>
        <v>0</v>
      </c>
      <c r="G92" s="358">
        <f>+COUNTIF(C3:AM3,"NP")</f>
        <v>14</v>
      </c>
      <c r="H92" s="358">
        <f>+COUNTIF(C3:AM3,"PK")</f>
        <v>0</v>
      </c>
      <c r="I92" s="358">
        <f>+COUNTIF(C3:AM3,"SL")</f>
        <v>0</v>
      </c>
      <c r="J92" s="358">
        <f>+COUNTIF(C3:AM3,"PO")</f>
        <v>0</v>
      </c>
      <c r="K92" s="358">
        <f>+COUNTIF(C3:AM3,"MT")</f>
        <v>0</v>
      </c>
      <c r="L92" s="358">
        <f>+COUNTIF(C3:AM3,"T")</f>
        <v>2</v>
      </c>
      <c r="M92" s="358">
        <f>+COUNTIF(C3:AM3,"UN")</f>
        <v>0</v>
      </c>
      <c r="N92" s="358">
        <f>+COUNTIF(C3:AM3,"AL")</f>
        <v>6</v>
      </c>
      <c r="O92" s="358">
        <f>+COUNTIF(C3:AM3,"ML")</f>
        <v>0</v>
      </c>
      <c r="P92" s="358">
        <f>+COUNTIF(C3:AN3,"VT")</f>
        <v>0</v>
      </c>
      <c r="Q92" s="358">
        <f>+COUNTIF(C3:AM3,"WE")</f>
        <v>4</v>
      </c>
      <c r="R92" s="756">
        <f>+SUM(C92,D92,E92,F92,G92,H92,I92,J92,K92,L92)</f>
        <v>21</v>
      </c>
      <c r="S92" s="756"/>
      <c r="T92" s="756">
        <f>+SUM(M92,N92,O92,P92,Q92,R92)</f>
        <v>31</v>
      </c>
      <c r="U92" s="802"/>
      <c r="V92" s="680"/>
      <c r="W92" s="680"/>
      <c r="X92" s="680"/>
      <c r="AH92" s="1"/>
    </row>
    <row r="93" spans="1:33" ht="15">
      <c r="A93" s="849"/>
      <c r="B93" s="67" t="s">
        <v>21</v>
      </c>
      <c r="C93" s="114">
        <f>+COUNTIF(C4:AM4,"BD")</f>
        <v>0</v>
      </c>
      <c r="D93" s="114">
        <f>+COUNTIF(C4:AM4,"BH")</f>
        <v>0</v>
      </c>
      <c r="E93" s="114">
        <f>+COUNTIF(C4:AM4,"IN")</f>
        <v>0</v>
      </c>
      <c r="F93" s="114">
        <f>+COUNTIF(C4:AM4,"MD")</f>
        <v>0</v>
      </c>
      <c r="G93" s="114">
        <f>+COUNTIF(C4:AM4,"NP")</f>
        <v>0</v>
      </c>
      <c r="H93" s="114">
        <f>+COUNTIF(C4:AM4,"PK")</f>
        <v>0</v>
      </c>
      <c r="I93" s="114">
        <f>+COUNTIF(C4:AM4,"SL")</f>
        <v>0</v>
      </c>
      <c r="J93" s="114">
        <f>+COUNTIF(C4:AM4,"PO")</f>
        <v>0</v>
      </c>
      <c r="K93" s="114">
        <f>+COUNTIF(C4:AM4,"MT")</f>
        <v>0</v>
      </c>
      <c r="L93" s="114">
        <f>+COUNTIF(C4:AM4,"T")</f>
        <v>0</v>
      </c>
      <c r="M93" s="114">
        <f>+COUNTIF(C4:AM4,"UN")</f>
        <v>0</v>
      </c>
      <c r="N93" s="114">
        <f>+COUNTIF(C4:AM4,"AL")</f>
        <v>0</v>
      </c>
      <c r="O93" s="114">
        <f>+COUNTIF(C4:AM4,"ML")</f>
        <v>0</v>
      </c>
      <c r="P93" s="114">
        <f>+COUNTIF(C4:AN4,"VT")</f>
        <v>31</v>
      </c>
      <c r="Q93" s="114">
        <f>+COUNTIF(C4:AM4,"WE")</f>
        <v>0</v>
      </c>
      <c r="R93" s="742">
        <f>+SUM(C93,D93,E93,F93,G93,H93,I93,J93,K93,L93)</f>
        <v>0</v>
      </c>
      <c r="S93" s="742"/>
      <c r="T93" s="742">
        <f>+SUM(M93,N93,O93,P93,Q93,R93)</f>
        <v>31</v>
      </c>
      <c r="U93" s="743"/>
      <c r="V93" s="680"/>
      <c r="W93" s="680"/>
      <c r="X93" s="680"/>
      <c r="Y93" s="680"/>
      <c r="Z93" s="680"/>
      <c r="AA93" s="680"/>
      <c r="AB93" s="680"/>
      <c r="AC93" s="680"/>
      <c r="AD93" s="680"/>
      <c r="AE93" s="680"/>
      <c r="AF93" s="680"/>
      <c r="AG93" s="680"/>
    </row>
    <row r="94" spans="1:34" ht="15">
      <c r="A94" s="849"/>
      <c r="B94" s="69" t="s">
        <v>22</v>
      </c>
      <c r="C94" s="114">
        <f>+COUNTIF(C5:AM5,"BD")</f>
        <v>5</v>
      </c>
      <c r="D94" s="114">
        <f>+COUNTIF(C5:AM5,"BH")</f>
        <v>0</v>
      </c>
      <c r="E94" s="114">
        <f>+COUNTIF(C5:AM5,"IN")</f>
        <v>0</v>
      </c>
      <c r="F94" s="114">
        <f>+COUNTIF(C5:AM5,"MD")</f>
        <v>0</v>
      </c>
      <c r="G94" s="114">
        <f>+COUNTIF(C5:AM5,"NP")</f>
        <v>18</v>
      </c>
      <c r="H94" s="114">
        <f>+COUNTIF(C5:AM5,"PK")</f>
        <v>0</v>
      </c>
      <c r="I94" s="114">
        <f>+COUNTIF(C5:AM5,"SL")</f>
        <v>0</v>
      </c>
      <c r="J94" s="114">
        <f>+COUNTIF(C5:AM5,"PO")</f>
        <v>0</v>
      </c>
      <c r="K94" s="114">
        <f>+COUNTIF(C5:AM5,"MT")</f>
        <v>0</v>
      </c>
      <c r="L94" s="114">
        <f>+COUNTIF(C5:AM5,"T")</f>
        <v>1</v>
      </c>
      <c r="M94" s="114">
        <f>+COUNTIF(C5:AM5,"UN")</f>
        <v>0</v>
      </c>
      <c r="N94" s="114">
        <f>+COUNTIF(C5:AM5,"AL")</f>
        <v>3</v>
      </c>
      <c r="O94" s="114">
        <f>+COUNTIF(C5:AM5,"ML")</f>
        <v>0</v>
      </c>
      <c r="P94" s="114">
        <f>+COUNTIF(C5:AN5,"VT")</f>
        <v>0</v>
      </c>
      <c r="Q94" s="114">
        <f>+COUNTIF(C5:AM5,"WE")</f>
        <v>4</v>
      </c>
      <c r="R94" s="742">
        <f>+SUM(C94,D94,E94,F94,G94,H94,I94,J94,K94,L94)</f>
        <v>24</v>
      </c>
      <c r="S94" s="742"/>
      <c r="T94" s="742">
        <f>+SUM(M94,N94,O94,P94,Q94,R94)</f>
        <v>31</v>
      </c>
      <c r="U94" s="743"/>
      <c r="V94" s="680"/>
      <c r="W94" s="680"/>
      <c r="X94" s="680"/>
      <c r="AH94" s="1"/>
    </row>
    <row r="95" spans="1:33" ht="15">
      <c r="A95" s="849"/>
      <c r="B95" s="71" t="s">
        <v>20</v>
      </c>
      <c r="C95" s="114">
        <f>+COUNTIF(C6:AM6,"BD")</f>
        <v>10</v>
      </c>
      <c r="D95" s="114">
        <f>+COUNTIF(C6:AM6,"BH")</f>
        <v>0</v>
      </c>
      <c r="E95" s="114">
        <f>+COUNTIF(C6:AM6,"IN")</f>
        <v>0</v>
      </c>
      <c r="F95" s="114">
        <f>+COUNTIF(C6:AM6,"MD")</f>
        <v>0</v>
      </c>
      <c r="G95" s="114">
        <f>+COUNTIF(C6:AM6,"NP")</f>
        <v>12</v>
      </c>
      <c r="H95" s="114">
        <f>+COUNTIF(C6:AM6,"PK")</f>
        <v>0</v>
      </c>
      <c r="I95" s="114">
        <f>+COUNTIF(C6:AM6,"SL")</f>
        <v>0</v>
      </c>
      <c r="J95" s="114">
        <f>+COUNTIF(C6:AM6,"PO")</f>
        <v>0</v>
      </c>
      <c r="K95" s="114">
        <f>+COUNTIF(C6:AM6,"MT")</f>
        <v>0</v>
      </c>
      <c r="L95" s="114">
        <f>+COUNTIF(C6:AM6,"T")</f>
        <v>2</v>
      </c>
      <c r="M95" s="114">
        <f>+COUNTIF(C6:AM6,"UN")</f>
        <v>0</v>
      </c>
      <c r="N95" s="114">
        <f>+COUNTIF(C6:AM6,"AL")</f>
        <v>2</v>
      </c>
      <c r="O95" s="114">
        <f>+COUNTIF(C6:AM6,"ML")</f>
        <v>0</v>
      </c>
      <c r="P95" s="114">
        <f>+COUNTIF(C6:AN6,"VT")</f>
        <v>0</v>
      </c>
      <c r="Q95" s="114">
        <f>+COUNTIF(C6:AM6,"WE")</f>
        <v>5</v>
      </c>
      <c r="R95" s="742">
        <f>+SUM(C95,D95,E95,F95,G95,H95,I95,J95,K95,L95)</f>
        <v>24</v>
      </c>
      <c r="S95" s="742"/>
      <c r="T95" s="742">
        <f>+SUM(M95,N95,O95,P95,Q95,R95)</f>
        <v>31</v>
      </c>
      <c r="U95" s="743"/>
      <c r="V95" s="680"/>
      <c r="W95" s="680"/>
      <c r="X95" s="680"/>
      <c r="Y95" s="680"/>
      <c r="Z95" s="680"/>
      <c r="AA95" s="680"/>
      <c r="AB95" s="680"/>
      <c r="AC95" s="680"/>
      <c r="AD95" s="680"/>
      <c r="AE95" s="680"/>
      <c r="AF95" s="680"/>
      <c r="AG95" s="680"/>
    </row>
    <row r="96" spans="1:33" ht="15.75" thickBot="1">
      <c r="A96" s="850"/>
      <c r="B96" s="563" t="s">
        <v>36</v>
      </c>
      <c r="C96" s="360">
        <f>+COUNTIF(C7:AM7,"BD")</f>
        <v>2</v>
      </c>
      <c r="D96" s="360">
        <f>+COUNTIF(C7:AM7,"BH")</f>
        <v>0</v>
      </c>
      <c r="E96" s="360">
        <f>+COUNTIF(C7:AM7,"IN")</f>
        <v>2</v>
      </c>
      <c r="F96" s="360">
        <f>+COUNTIF(C7:AM7,"MD")</f>
        <v>0</v>
      </c>
      <c r="G96" s="360">
        <f>+COUNTIF(C7:AM7,"NP")</f>
        <v>3</v>
      </c>
      <c r="H96" s="360">
        <f>+COUNTIF(C7:AM7,"PK")</f>
        <v>2</v>
      </c>
      <c r="I96" s="360">
        <f>+COUNTIF(C7:AM7,"SL")</f>
        <v>0</v>
      </c>
      <c r="J96" s="360">
        <f>+COUNTIF(C7:AM7,"PO")</f>
        <v>10</v>
      </c>
      <c r="K96" s="360">
        <f>+COUNTIF(C7:AM7,"MT")</f>
        <v>0</v>
      </c>
      <c r="L96" s="360">
        <f>+COUNTIF(C7:AM7,"T")</f>
        <v>5</v>
      </c>
      <c r="M96" s="360">
        <f>+COUNTIF(C7:AM7,"UN")</f>
        <v>0</v>
      </c>
      <c r="N96" s="360">
        <f>+COUNTIF(C7:AM7,"AL")</f>
        <v>2</v>
      </c>
      <c r="O96" s="360">
        <f>+COUNTIF(C7:AM7,"ML")</f>
        <v>0</v>
      </c>
      <c r="P96" s="360">
        <f>+COUNTIF(C7:AN7,"VT")</f>
        <v>0</v>
      </c>
      <c r="Q96" s="360">
        <f>+COUNTIF(C7:AM7,"WE")</f>
        <v>5</v>
      </c>
      <c r="R96" s="744">
        <f>+SUM(C96,D96,E96,F96,G96,H96,I96,J96,K96,L96)</f>
        <v>24</v>
      </c>
      <c r="S96" s="744"/>
      <c r="T96" s="744">
        <f>+SUM(M96,N96,O96,Q96,R96)</f>
        <v>31</v>
      </c>
      <c r="U96" s="851"/>
      <c r="V96" s="680"/>
      <c r="W96" s="680"/>
      <c r="X96" s="680"/>
      <c r="Y96" s="680"/>
      <c r="Z96" s="680"/>
      <c r="AA96" s="680"/>
      <c r="AB96" s="680"/>
      <c r="AC96" s="680"/>
      <c r="AD96" s="680"/>
      <c r="AE96" s="680"/>
      <c r="AF96" s="680"/>
      <c r="AG96" s="680"/>
    </row>
    <row r="97" spans="1:33" ht="15">
      <c r="A97" s="783" t="s">
        <v>1</v>
      </c>
      <c r="B97" s="357" t="s">
        <v>19</v>
      </c>
      <c r="C97" s="358">
        <f>+COUNTIF(C9:AM9,"BD")</f>
        <v>11</v>
      </c>
      <c r="D97" s="358">
        <f>+COUNTIF(C9:AM9,"BH")</f>
        <v>0</v>
      </c>
      <c r="E97" s="358">
        <f>+COUNTIF(C9:AM9,"IN")</f>
        <v>0</v>
      </c>
      <c r="F97" s="358">
        <f>+COUNTIF(C9:AM9,"MD")</f>
        <v>0</v>
      </c>
      <c r="G97" s="358">
        <f>+COUNTIF(C9:AM9,"NP")</f>
        <v>0</v>
      </c>
      <c r="H97" s="358">
        <f>+COUNTIF(C9:AM9,"PK")</f>
        <v>0</v>
      </c>
      <c r="I97" s="358">
        <f>+COUNTIF(C9:AM9,"SL")</f>
        <v>0</v>
      </c>
      <c r="J97" s="358">
        <f>+COUNTIF(C9:AM9,"PO")</f>
        <v>4</v>
      </c>
      <c r="K97" s="358">
        <f>+COUNTIF(C9:AM9,"MT")</f>
        <v>4</v>
      </c>
      <c r="L97" s="358">
        <f>+COUNTIF(C9:AM9,"T")</f>
        <v>1</v>
      </c>
      <c r="M97" s="358">
        <f>+COUNTIF(C9:AM9,"UN")</f>
        <v>0</v>
      </c>
      <c r="N97" s="358">
        <f>+COUNTIF(C9:AM9,"AL")</f>
        <v>3</v>
      </c>
      <c r="O97" s="358">
        <f>+COUNTIF(C9:AM9,"ML")</f>
        <v>0</v>
      </c>
      <c r="P97" s="358">
        <f>+COUNTIF(C9:AN9,"VT")</f>
        <v>0</v>
      </c>
      <c r="Q97" s="358">
        <f>+COUNTIF(C9:AM9,"WE")</f>
        <v>5</v>
      </c>
      <c r="R97" s="756">
        <f>+SUM(C97:L97)</f>
        <v>20</v>
      </c>
      <c r="S97" s="756"/>
      <c r="T97" s="756">
        <f>+SUM(M97,N97,O97,Q97,R97)</f>
        <v>28</v>
      </c>
      <c r="U97" s="802"/>
      <c r="V97" s="680"/>
      <c r="W97" s="680"/>
      <c r="X97" s="680"/>
      <c r="Y97" s="680"/>
      <c r="Z97" s="680"/>
      <c r="AA97" s="680"/>
      <c r="AB97" s="680"/>
      <c r="AC97" s="680"/>
      <c r="AD97" s="680"/>
      <c r="AE97" s="680"/>
      <c r="AF97" s="680"/>
      <c r="AG97" s="680"/>
    </row>
    <row r="98" spans="1:33" ht="15.75" customHeight="1">
      <c r="A98" s="784"/>
      <c r="B98" s="67" t="s">
        <v>21</v>
      </c>
      <c r="C98" s="114">
        <f>+COUNTIF(C10:AM10,"BD")</f>
        <v>0</v>
      </c>
      <c r="D98" s="114">
        <f>+COUNTIF(C10:AM10,"BH")</f>
        <v>0</v>
      </c>
      <c r="E98" s="114">
        <f>+COUNTIF(C10:AM10,"IN")</f>
        <v>0</v>
      </c>
      <c r="F98" s="114">
        <f>+COUNTIF(C10:AM10,"MD")</f>
        <v>0</v>
      </c>
      <c r="G98" s="114">
        <f>+COUNTIF(C10:AM10,"NP")</f>
        <v>0</v>
      </c>
      <c r="H98" s="114">
        <f>+COUNTIF(C10:AM10,"PK")</f>
        <v>0</v>
      </c>
      <c r="I98" s="114">
        <f>+COUNTIF(C10:AM10,"SL")</f>
        <v>0</v>
      </c>
      <c r="J98" s="114">
        <f>+COUNTIF(C10:AM10,"PO")</f>
        <v>0</v>
      </c>
      <c r="K98" s="114">
        <f>+COUNTIF(C10:AM10,"MT")</f>
        <v>0</v>
      </c>
      <c r="L98" s="114">
        <f>+COUNTIF(C10:AM10,"T")</f>
        <v>0</v>
      </c>
      <c r="M98" s="114">
        <f>+COUNTIF(C10:AM10,"UN")</f>
        <v>0</v>
      </c>
      <c r="N98" s="114">
        <f>+COUNTIF(C10:AM10,"AL")</f>
        <v>0</v>
      </c>
      <c r="O98" s="114">
        <f>+COUNTIF(C10:AM10,"ML")</f>
        <v>0</v>
      </c>
      <c r="P98" s="114">
        <f>+COUNTIF(C10:AN10,"VT")</f>
        <v>28</v>
      </c>
      <c r="Q98" s="114">
        <f>+COUNTIF(C10:AM10,"WE")</f>
        <v>0</v>
      </c>
      <c r="R98" s="742">
        <f aca="true" t="shared" si="0" ref="R98:R110">+SUM(C98:L98)</f>
        <v>0</v>
      </c>
      <c r="S98" s="742"/>
      <c r="T98" s="742">
        <f aca="true" t="shared" si="1" ref="T98:T129">+SUM(M98:S98)</f>
        <v>28</v>
      </c>
      <c r="U98" s="743"/>
      <c r="V98" s="680"/>
      <c r="W98" s="680"/>
      <c r="X98" s="680"/>
      <c r="Y98" s="680"/>
      <c r="Z98" s="680"/>
      <c r="AA98" s="680"/>
      <c r="AB98" s="680"/>
      <c r="AC98" s="680"/>
      <c r="AD98" s="680"/>
      <c r="AE98" s="680"/>
      <c r="AF98" s="680"/>
      <c r="AG98" s="680"/>
    </row>
    <row r="99" spans="1:33" ht="15">
      <c r="A99" s="784"/>
      <c r="B99" s="69" t="s">
        <v>22</v>
      </c>
      <c r="C99" s="114">
        <f>+COUNTIF(C11:AM11,"BD")</f>
        <v>11</v>
      </c>
      <c r="D99" s="114">
        <f>+COUNTIF(C11:AM11,"BH")</f>
        <v>0</v>
      </c>
      <c r="E99" s="114">
        <f>+COUNTIF(C11:AM11,"IN")</f>
        <v>0</v>
      </c>
      <c r="F99" s="114">
        <f>+COUNTIF(C11:AM11,"MD")</f>
        <v>0</v>
      </c>
      <c r="G99" s="114">
        <f>+COUNTIF(C11:AM11,"NP")</f>
        <v>0</v>
      </c>
      <c r="H99" s="114">
        <f>+COUNTIF(C11:AM11,"PK")</f>
        <v>0</v>
      </c>
      <c r="I99" s="114">
        <f>+COUNTIF(C11:AM11,"SL")</f>
        <v>0</v>
      </c>
      <c r="J99" s="114">
        <f>+COUNTIF(C11:AM11,"PO")</f>
        <v>6</v>
      </c>
      <c r="K99" s="114">
        <f>+COUNTIF(C11:AM11,"MT")</f>
        <v>4</v>
      </c>
      <c r="L99" s="114">
        <f>+COUNTIF(C11:AM11,"T")</f>
        <v>1</v>
      </c>
      <c r="M99" s="114">
        <f>+COUNTIF(C11:AM11,"UN")</f>
        <v>0</v>
      </c>
      <c r="N99" s="114">
        <f>+COUNTIF(C11:AM11,"AL")</f>
        <v>0</v>
      </c>
      <c r="O99" s="114">
        <f>+COUNTIF(C11:AM11,"ML")</f>
        <v>0</v>
      </c>
      <c r="P99" s="114">
        <f>+COUNTIF(C11:AN11,"VT")</f>
        <v>0</v>
      </c>
      <c r="Q99" s="114">
        <f>+COUNTIF(C11:AM11,"WE")</f>
        <v>6</v>
      </c>
      <c r="R99" s="742">
        <f t="shared" si="0"/>
        <v>22</v>
      </c>
      <c r="S99" s="742"/>
      <c r="T99" s="742">
        <f t="shared" si="1"/>
        <v>28</v>
      </c>
      <c r="U99" s="743"/>
      <c r="V99" s="680"/>
      <c r="W99" s="680"/>
      <c r="X99" s="680"/>
      <c r="Y99" s="680"/>
      <c r="Z99" s="680"/>
      <c r="AA99" s="680"/>
      <c r="AB99" s="680"/>
      <c r="AC99" s="680"/>
      <c r="AD99" s="680"/>
      <c r="AE99" s="680"/>
      <c r="AF99" s="680"/>
      <c r="AG99" s="680"/>
    </row>
    <row r="100" spans="1:33" ht="15">
      <c r="A100" s="784"/>
      <c r="B100" s="71" t="s">
        <v>20</v>
      </c>
      <c r="C100" s="114">
        <f>+COUNTIF(C12:AM12,"BD")</f>
        <v>10</v>
      </c>
      <c r="D100" s="114">
        <f>+COUNTIF(C12:AM12,"BH")</f>
        <v>0</v>
      </c>
      <c r="E100" s="114">
        <f>+COUNTIF(C12:AM12,"IN")</f>
        <v>0</v>
      </c>
      <c r="F100" s="114">
        <f>+COUNTIF(C12:AM12,"MD")</f>
        <v>0</v>
      </c>
      <c r="G100" s="114">
        <f>+COUNTIF(C12:AM12,"NP")</f>
        <v>0</v>
      </c>
      <c r="H100" s="114">
        <f>+COUNTIF(C12:AM12,"PK")</f>
        <v>0</v>
      </c>
      <c r="I100" s="114">
        <f>+COUNTIF(C12:AM12,"SL")</f>
        <v>0</v>
      </c>
      <c r="J100" s="114">
        <f>+COUNTIF(C12:AM12,"PO")</f>
        <v>5</v>
      </c>
      <c r="K100" s="114">
        <f>+COUNTIF(C12:AM12,"MT")</f>
        <v>4</v>
      </c>
      <c r="L100" s="114">
        <f>+COUNTIF(C12:AM12,"T")</f>
        <v>2</v>
      </c>
      <c r="M100" s="114">
        <f>+COUNTIF(C12:AM12,"UN")</f>
        <v>0</v>
      </c>
      <c r="N100" s="114">
        <f>+COUNTIF(C12:AM12,"AL")</f>
        <v>0</v>
      </c>
      <c r="O100" s="114">
        <f>+COUNTIF(C12:AM12,"ML")</f>
        <v>0</v>
      </c>
      <c r="P100" s="114">
        <f>+COUNTIF(C12:AN12,"VT")</f>
        <v>0</v>
      </c>
      <c r="Q100" s="114">
        <f>+COUNTIF(C12:AM12,"WE")</f>
        <v>7</v>
      </c>
      <c r="R100" s="742">
        <f t="shared" si="0"/>
        <v>21</v>
      </c>
      <c r="S100" s="742"/>
      <c r="T100" s="742">
        <f t="shared" si="1"/>
        <v>28</v>
      </c>
      <c r="U100" s="743"/>
      <c r="V100" s="680"/>
      <c r="W100" s="680"/>
      <c r="X100" s="680"/>
      <c r="Y100" s="680"/>
      <c r="Z100" s="680"/>
      <c r="AA100" s="680"/>
      <c r="AB100" s="680"/>
      <c r="AC100" s="680"/>
      <c r="AD100" s="680"/>
      <c r="AE100" s="680"/>
      <c r="AF100" s="680"/>
      <c r="AG100" s="680"/>
    </row>
    <row r="101" spans="1:33" ht="15.75" thickBot="1">
      <c r="A101" s="785"/>
      <c r="B101" s="359" t="s">
        <v>36</v>
      </c>
      <c r="C101" s="360">
        <f>+COUNTIF(C13:AM13,"BD")</f>
        <v>0</v>
      </c>
      <c r="D101" s="360">
        <f>+COUNTIF(C13:AM13,"BH")</f>
        <v>0</v>
      </c>
      <c r="E101" s="360">
        <f>+COUNTIF(C13:AM13,"IN")</f>
        <v>0</v>
      </c>
      <c r="F101" s="360">
        <f>+COUNTIF(C13:AM13,"MD")</f>
        <v>0</v>
      </c>
      <c r="G101" s="360">
        <f>+COUNTIF(C13:AM13,"NP")</f>
        <v>0</v>
      </c>
      <c r="H101" s="360">
        <f>+COUNTIF(C13:AM13,"PK")</f>
        <v>0</v>
      </c>
      <c r="I101" s="360">
        <f>+COUNTIF(C13:AM13,"SL")</f>
        <v>0</v>
      </c>
      <c r="J101" s="360">
        <f>+COUNTIF(C13:AM13,"PO")</f>
        <v>14</v>
      </c>
      <c r="K101" s="360">
        <f>+COUNTIF(C13:AM13,"MT")</f>
        <v>4</v>
      </c>
      <c r="L101" s="360">
        <f>+COUNTIF(C13:AM13,"T")</f>
        <v>1</v>
      </c>
      <c r="M101" s="360">
        <f>+COUNTIF(C13:AM13,"UN")</f>
        <v>1</v>
      </c>
      <c r="N101" s="360">
        <f>+COUNTIF(C13:AM13,"AL")</f>
        <v>0</v>
      </c>
      <c r="O101" s="360">
        <f>+COUNTIF(C13:AM13,"ML")</f>
        <v>0</v>
      </c>
      <c r="P101" s="360">
        <f>+COUNTIF(C13:AN13,"VT")</f>
        <v>0</v>
      </c>
      <c r="Q101" s="360">
        <f>+COUNTIF(C13:AM13,"WE")</f>
        <v>8</v>
      </c>
      <c r="R101" s="744">
        <f t="shared" si="0"/>
        <v>19</v>
      </c>
      <c r="S101" s="744"/>
      <c r="T101" s="744">
        <f t="shared" si="1"/>
        <v>28</v>
      </c>
      <c r="U101" s="851"/>
      <c r="V101" s="680"/>
      <c r="W101" s="680"/>
      <c r="X101" s="680"/>
      <c r="Y101" s="680"/>
      <c r="Z101" s="680"/>
      <c r="AA101" s="680"/>
      <c r="AB101" s="680"/>
      <c r="AC101" s="680"/>
      <c r="AD101" s="680"/>
      <c r="AE101" s="680"/>
      <c r="AF101" s="680"/>
      <c r="AG101" s="680"/>
    </row>
    <row r="102" spans="1:33" ht="15">
      <c r="A102" s="783" t="s">
        <v>2</v>
      </c>
      <c r="B102" s="357" t="s">
        <v>19</v>
      </c>
      <c r="C102" s="358">
        <f>+COUNTIF(C15:AM15,"BD")</f>
        <v>8</v>
      </c>
      <c r="D102" s="358">
        <f>+COUNTIF(C15:AM15,"BH")</f>
        <v>0</v>
      </c>
      <c r="E102" s="358">
        <f>+COUNTIF(C15:AM15,"IN")</f>
        <v>0</v>
      </c>
      <c r="F102" s="358">
        <f>+COUNTIF(C15:AM15,"MD")</f>
        <v>0</v>
      </c>
      <c r="G102" s="358">
        <f>+COUNTIF(C15:AM15,"NP")</f>
        <v>7</v>
      </c>
      <c r="H102" s="358">
        <f>+COUNTIF(C15:AM15,"PK")</f>
        <v>0</v>
      </c>
      <c r="I102" s="358">
        <f>+COUNTIF(C15:AM15,"SL")</f>
        <v>0</v>
      </c>
      <c r="J102" s="358">
        <f>+COUNTIF(C15:AM15,"PO")</f>
        <v>0</v>
      </c>
      <c r="K102" s="358">
        <f>+COUNTIF(C15:AM15,"MT")</f>
        <v>0</v>
      </c>
      <c r="L102" s="358">
        <f>+COUNTIF(C15:AM15,"T")</f>
        <v>2</v>
      </c>
      <c r="M102" s="358">
        <f>+COUNTIF(C15:AM15,"UN")</f>
        <v>0</v>
      </c>
      <c r="N102" s="358">
        <f>+COUNTIF(C15:AM15,"AL")</f>
        <v>7</v>
      </c>
      <c r="O102" s="358">
        <f>+COUNTIF(C15:AM15,"ML")</f>
        <v>0</v>
      </c>
      <c r="P102" s="358">
        <f>+COUNTIF(C15:AN15,"VT")</f>
        <v>0</v>
      </c>
      <c r="Q102" s="358">
        <f>+COUNTIF(C15:AM15,"WE")</f>
        <v>7</v>
      </c>
      <c r="R102" s="756">
        <f t="shared" si="0"/>
        <v>17</v>
      </c>
      <c r="S102" s="756"/>
      <c r="T102" s="756">
        <f t="shared" si="1"/>
        <v>31</v>
      </c>
      <c r="U102" s="802"/>
      <c r="V102" s="680"/>
      <c r="W102" s="680"/>
      <c r="X102" s="680"/>
      <c r="Y102" s="680"/>
      <c r="Z102" s="680"/>
      <c r="AA102" s="680"/>
      <c r="AB102" s="680"/>
      <c r="AC102" s="680"/>
      <c r="AD102" s="680"/>
      <c r="AE102" s="680"/>
      <c r="AF102" s="680"/>
      <c r="AG102" s="680"/>
    </row>
    <row r="103" spans="1:33" ht="15">
      <c r="A103" s="784"/>
      <c r="B103" s="67" t="s">
        <v>21</v>
      </c>
      <c r="C103" s="114">
        <f>+COUNTIF(C16:AM16,"BD")</f>
        <v>0</v>
      </c>
      <c r="D103" s="114">
        <f>+COUNTIF(C16:AM16,"BH")</f>
        <v>0</v>
      </c>
      <c r="E103" s="114">
        <f>+COUNTIF(C16:AM16,"IN")</f>
        <v>0</v>
      </c>
      <c r="F103" s="114">
        <f>+COUNTIF(C16:AM16,"MD")</f>
        <v>0</v>
      </c>
      <c r="G103" s="114">
        <f>+COUNTIF(C16:AM16,"NP")</f>
        <v>0</v>
      </c>
      <c r="H103" s="114">
        <f>+COUNTIF(C16:AM16,"PK")</f>
        <v>0</v>
      </c>
      <c r="I103" s="114">
        <f>+COUNTIF(C16:AM16,"SL")</f>
        <v>0</v>
      </c>
      <c r="J103" s="114">
        <f>+COUNTIF(C16:AM16,"PO")</f>
        <v>0</v>
      </c>
      <c r="K103" s="114">
        <f>+COUNTIF(C16:AM16,"MT")</f>
        <v>0</v>
      </c>
      <c r="L103" s="114">
        <f>+COUNTIF(C16:AM16,"T")</f>
        <v>0</v>
      </c>
      <c r="M103" s="114">
        <f>+COUNTIF(C16:AM16,"UN")</f>
        <v>0</v>
      </c>
      <c r="N103" s="114">
        <f>+COUNTIF(C16:AM16,"AL")</f>
        <v>0</v>
      </c>
      <c r="O103" s="114">
        <f>+COUNTIF(C16:AM16,"ML")</f>
        <v>0</v>
      </c>
      <c r="P103" s="114">
        <f>+COUNTIF(C16:AN16,"VT")</f>
        <v>31</v>
      </c>
      <c r="Q103" s="114">
        <f>+COUNTIF(C16:AM16,"WE")</f>
        <v>0</v>
      </c>
      <c r="R103" s="742">
        <f t="shared" si="0"/>
        <v>0</v>
      </c>
      <c r="S103" s="742"/>
      <c r="T103" s="742">
        <f t="shared" si="1"/>
        <v>31</v>
      </c>
      <c r="U103" s="743"/>
      <c r="V103" s="680"/>
      <c r="W103" s="680"/>
      <c r="X103" s="680"/>
      <c r="Y103" s="680"/>
      <c r="Z103" s="680"/>
      <c r="AA103" s="680"/>
      <c r="AB103" s="680"/>
      <c r="AC103" s="680"/>
      <c r="AD103" s="680"/>
      <c r="AE103" s="680"/>
      <c r="AF103" s="680"/>
      <c r="AG103" s="680"/>
    </row>
    <row r="104" spans="1:33" ht="15">
      <c r="A104" s="784"/>
      <c r="B104" s="69" t="s">
        <v>22</v>
      </c>
      <c r="C104" s="114">
        <f>+COUNTIF(C17:AM17,"BD")</f>
        <v>8</v>
      </c>
      <c r="D104" s="114">
        <f>+COUNTIF(C17:AM17,"BH")</f>
        <v>0</v>
      </c>
      <c r="E104" s="114">
        <f>+COUNTIF(C17:AM17,"IN")</f>
        <v>0</v>
      </c>
      <c r="F104" s="114">
        <f>+COUNTIF(C17:AM17,"MD")</f>
        <v>0</v>
      </c>
      <c r="G104" s="114">
        <f>+COUNTIF(C17:AM17,"NP")</f>
        <v>10</v>
      </c>
      <c r="H104" s="114">
        <f>+COUNTIF(C17:AM17,"PK")</f>
        <v>0</v>
      </c>
      <c r="I104" s="114">
        <f>+COUNTIF(C17:AM17,"SL")</f>
        <v>0</v>
      </c>
      <c r="J104" s="114">
        <f>+COUNTIF(C17:AM17,"PO")</f>
        <v>4</v>
      </c>
      <c r="K104" s="114">
        <f>+COUNTIF(C17:AM17,"MT")</f>
        <v>0</v>
      </c>
      <c r="L104" s="114">
        <f>+COUNTIF(C17:AM17,"T")</f>
        <v>2</v>
      </c>
      <c r="M104" s="114">
        <f>+COUNTIF(C17:AM17,"UN")</f>
        <v>0</v>
      </c>
      <c r="N104" s="114">
        <f>+COUNTIF(C17:AM17,"AL")</f>
        <v>0</v>
      </c>
      <c r="O104" s="114">
        <f>+COUNTIF(C17:AM17,"ML")</f>
        <v>0</v>
      </c>
      <c r="P104" s="114">
        <f>+COUNTIF(C17:AN17,"VT")</f>
        <v>0</v>
      </c>
      <c r="Q104" s="114">
        <f>+COUNTIF(C17:AM17,"WE")</f>
        <v>7</v>
      </c>
      <c r="R104" s="742">
        <f t="shared" si="0"/>
        <v>24</v>
      </c>
      <c r="S104" s="742"/>
      <c r="T104" s="742">
        <f t="shared" si="1"/>
        <v>31</v>
      </c>
      <c r="U104" s="743"/>
      <c r="V104" s="680"/>
      <c r="W104" s="680"/>
      <c r="X104" s="680"/>
      <c r="Y104" s="680"/>
      <c r="Z104" s="680"/>
      <c r="AA104" s="680"/>
      <c r="AB104" s="680"/>
      <c r="AC104" s="680"/>
      <c r="AD104" s="680"/>
      <c r="AE104" s="680"/>
      <c r="AF104" s="680"/>
      <c r="AG104" s="680"/>
    </row>
    <row r="105" spans="1:33" ht="15">
      <c r="A105" s="784"/>
      <c r="B105" s="71" t="s">
        <v>20</v>
      </c>
      <c r="C105" s="114">
        <f>+COUNTIF(C18:AM18,"BD")</f>
        <v>8</v>
      </c>
      <c r="D105" s="114">
        <f>+COUNTIF(C18:AM18,"BH")</f>
        <v>0</v>
      </c>
      <c r="E105" s="114">
        <f>+COUNTIF(C18:AM18,"IN")</f>
        <v>0</v>
      </c>
      <c r="F105" s="114">
        <f>+COUNTIF(C18:AM18,"MD")</f>
        <v>0</v>
      </c>
      <c r="G105" s="114">
        <f>+COUNTIF(C18:AM18,"NP")</f>
        <v>10</v>
      </c>
      <c r="H105" s="114">
        <f>+COUNTIF(C18:AM18,"PK")</f>
        <v>0</v>
      </c>
      <c r="I105" s="114">
        <f>+COUNTIF(C18:AM18,"SL")</f>
        <v>3</v>
      </c>
      <c r="J105" s="114">
        <f>+COUNTIF(C18:AM18,"PO")</f>
        <v>1</v>
      </c>
      <c r="K105" s="114">
        <f>+COUNTIF(C18:AM18,"MT")</f>
        <v>0</v>
      </c>
      <c r="L105" s="114">
        <f>+COUNTIF(C18:AM18,"T")</f>
        <v>2</v>
      </c>
      <c r="M105" s="114">
        <f>+COUNTIF(C18:AM18,"UN")</f>
        <v>0</v>
      </c>
      <c r="N105" s="114">
        <f>+COUNTIF(C18:AM18,"AL")</f>
        <v>0</v>
      </c>
      <c r="O105" s="114">
        <f>+COUNTIF(C18:AM18,"ML")</f>
        <v>0</v>
      </c>
      <c r="P105" s="114">
        <f>+COUNTIF(C18:AN18,"VT")</f>
        <v>0</v>
      </c>
      <c r="Q105" s="114">
        <f>+COUNTIF(C18:AM18,"WE")</f>
        <v>7</v>
      </c>
      <c r="R105" s="742">
        <f t="shared" si="0"/>
        <v>24</v>
      </c>
      <c r="S105" s="742"/>
      <c r="T105" s="742">
        <f t="shared" si="1"/>
        <v>31</v>
      </c>
      <c r="U105" s="743"/>
      <c r="V105" s="680"/>
      <c r="W105" s="680"/>
      <c r="X105" s="680"/>
      <c r="Y105" s="680"/>
      <c r="Z105" s="680"/>
      <c r="AA105" s="680"/>
      <c r="AB105" s="680"/>
      <c r="AC105" s="680"/>
      <c r="AD105" s="680"/>
      <c r="AE105" s="680"/>
      <c r="AF105" s="680"/>
      <c r="AG105" s="680"/>
    </row>
    <row r="106" spans="1:41" ht="15.75" thickBot="1">
      <c r="A106" s="785"/>
      <c r="B106" s="359" t="s">
        <v>36</v>
      </c>
      <c r="C106" s="360">
        <f>+COUNTIF(C19:AM19,"BD")</f>
        <v>0</v>
      </c>
      <c r="D106" s="360">
        <f>+COUNTIF(C19:AM19,"BH")</f>
        <v>0</v>
      </c>
      <c r="E106" s="360">
        <f>+COUNTIF(C19:AM19,"IN")</f>
        <v>0</v>
      </c>
      <c r="F106" s="360">
        <f>+COUNTIF(C19:AM19,"MD")</f>
        <v>0</v>
      </c>
      <c r="G106" s="360">
        <f>+COUNTIF(C19:AM19,"NP")</f>
        <v>0</v>
      </c>
      <c r="H106" s="360">
        <f>+COUNTIF(C19:AM19,"PK")</f>
        <v>0</v>
      </c>
      <c r="I106" s="360">
        <f>+COUNTIF(C19:AM19,"SL")</f>
        <v>0</v>
      </c>
      <c r="J106" s="360">
        <f>+COUNTIF(C19:AM19,"PO")</f>
        <v>22</v>
      </c>
      <c r="K106" s="360">
        <f>+COUNTIF(C19:AM19,"MT")</f>
        <v>0</v>
      </c>
      <c r="L106" s="360">
        <f>+COUNTIF(C19:AM19,"T")</f>
        <v>0</v>
      </c>
      <c r="M106" s="360">
        <f>+COUNTIF(C19:AM19,"UN")</f>
        <v>0</v>
      </c>
      <c r="N106" s="360">
        <f>+COUNTIF(C19:AM19,"AL")</f>
        <v>0</v>
      </c>
      <c r="O106" s="360">
        <f>+COUNTIF(C19:AM19,"ML")</f>
        <v>0</v>
      </c>
      <c r="P106" s="360">
        <f>+COUNTIF(C19:AN19,"VT")</f>
        <v>0</v>
      </c>
      <c r="Q106" s="360">
        <f>+COUNTIF(C19:AM19,"WE")</f>
        <v>9</v>
      </c>
      <c r="R106" s="744">
        <f t="shared" si="0"/>
        <v>22</v>
      </c>
      <c r="S106" s="744"/>
      <c r="T106" s="744">
        <f t="shared" si="1"/>
        <v>31</v>
      </c>
      <c r="U106" s="851"/>
      <c r="V106" s="9"/>
      <c r="W106" s="389" t="s">
        <v>71</v>
      </c>
      <c r="X106" s="9"/>
      <c r="Y106" s="9"/>
      <c r="Z106" s="9"/>
      <c r="AA106" s="9"/>
      <c r="AB106" s="9"/>
      <c r="AC106" s="9"/>
      <c r="AD106" s="9"/>
      <c r="AE106" s="9"/>
      <c r="AF106" s="9"/>
      <c r="AG106" s="9"/>
      <c r="AH106" s="9"/>
      <c r="AI106" s="9"/>
      <c r="AJ106" s="9"/>
      <c r="AK106" s="9"/>
      <c r="AL106" s="9"/>
      <c r="AM106" s="10"/>
      <c r="AN106" s="10"/>
      <c r="AO106" s="10"/>
    </row>
    <row r="107" spans="1:41" ht="15">
      <c r="A107" s="783" t="s">
        <v>4</v>
      </c>
      <c r="B107" s="357" t="s">
        <v>19</v>
      </c>
      <c r="C107" s="358">
        <f>+COUNTIF(C21:AM21,"BD")</f>
        <v>7</v>
      </c>
      <c r="D107" s="358">
        <f>+COUNTIF(C21:AM21,"BH")</f>
        <v>0</v>
      </c>
      <c r="E107" s="358">
        <f>+COUNTIF(C21:AM21,"IN")</f>
        <v>0</v>
      </c>
      <c r="F107" s="358">
        <f>+COUNTIF(C21:AM21,"MD")</f>
        <v>0</v>
      </c>
      <c r="G107" s="358">
        <f>+COUNTIF(C21:AM21,"NP")</f>
        <v>9</v>
      </c>
      <c r="H107" s="358">
        <f>+COUNTIF(C21:AM21,"PK")</f>
        <v>0</v>
      </c>
      <c r="I107" s="358">
        <f>+COUNTIF(C21:AM21,"SL")</f>
        <v>0</v>
      </c>
      <c r="J107" s="358">
        <f>+COUNTIF(C21:AM21,"PO")</f>
        <v>0</v>
      </c>
      <c r="K107" s="358">
        <f>+COUNTIF(C21:AM21,"MT")</f>
        <v>0</v>
      </c>
      <c r="L107" s="358">
        <f>+COUNTIF(C21:AM21,"T")</f>
        <v>2</v>
      </c>
      <c r="M107" s="358">
        <f>+COUNTIF(C21:AM21,"UN")</f>
        <v>2</v>
      </c>
      <c r="N107" s="358">
        <f>+COUNTIF(C21:AM21,"AL")</f>
        <v>3</v>
      </c>
      <c r="O107" s="358">
        <f>+COUNTIF(C21:AM21,"ML")</f>
        <v>0</v>
      </c>
      <c r="P107" s="358">
        <f>+COUNTIF(C21:AN21,"VT")</f>
        <v>0</v>
      </c>
      <c r="Q107" s="358">
        <f>+COUNTIF(C21:AM21,"WE")</f>
        <v>7</v>
      </c>
      <c r="R107" s="756">
        <f t="shared" si="0"/>
        <v>18</v>
      </c>
      <c r="S107" s="756"/>
      <c r="T107" s="756">
        <f t="shared" si="1"/>
        <v>30</v>
      </c>
      <c r="U107" s="802"/>
      <c r="V107" s="9"/>
      <c r="W107" s="397" t="s">
        <v>100</v>
      </c>
      <c r="X107" s="398"/>
      <c r="Y107" s="398"/>
      <c r="Z107" s="398"/>
      <c r="AA107" s="397" t="s">
        <v>77</v>
      </c>
      <c r="AB107" s="398"/>
      <c r="AC107" s="398"/>
      <c r="AD107" s="398"/>
      <c r="AE107" s="399"/>
      <c r="AF107" s="399"/>
      <c r="AG107" s="400" t="s">
        <v>103</v>
      </c>
      <c r="AH107" s="399"/>
      <c r="AI107" s="399"/>
      <c r="AJ107" s="399"/>
      <c r="AK107" s="399"/>
      <c r="AL107" s="399"/>
      <c r="AM107" s="401"/>
      <c r="AN107" s="10"/>
      <c r="AO107" s="10"/>
    </row>
    <row r="108" spans="1:41" ht="15">
      <c r="A108" s="784"/>
      <c r="B108" s="67" t="s">
        <v>21</v>
      </c>
      <c r="C108" s="114">
        <f>+COUNTIF(C22:AM22,"BD")</f>
        <v>0</v>
      </c>
      <c r="D108" s="114">
        <f>+COUNTIF(C22:AM22,"BH")</f>
        <v>0</v>
      </c>
      <c r="E108" s="114">
        <f>+COUNTIF(C22:AM22,"IN")</f>
        <v>0</v>
      </c>
      <c r="F108" s="114">
        <f>+COUNTIF(C22:AM22,"MD")</f>
        <v>0</v>
      </c>
      <c r="G108" s="114">
        <f>+COUNTIF(C22:AM22,"NP")</f>
        <v>0</v>
      </c>
      <c r="H108" s="114">
        <f>+COUNTIF(C22:AM22,"PK")</f>
        <v>0</v>
      </c>
      <c r="I108" s="114">
        <f>+COUNTIF(C22:AM22,"SL")</f>
        <v>0</v>
      </c>
      <c r="J108" s="114">
        <f>+COUNTIF(C22:AM22,"PO")</f>
        <v>0</v>
      </c>
      <c r="K108" s="114">
        <f>+COUNTIF(C22:AM22,"MT")</f>
        <v>0</v>
      </c>
      <c r="L108" s="114">
        <f>+COUNTIF(C22:AM22,"T")</f>
        <v>0</v>
      </c>
      <c r="M108" s="114">
        <f>+COUNTIF(C22:AM22,"UN")</f>
        <v>0</v>
      </c>
      <c r="N108" s="114">
        <f>+COUNTIF(C22:AM22,"AL")</f>
        <v>0</v>
      </c>
      <c r="O108" s="114">
        <f>+COUNTIF(C22:AM22,"ML")</f>
        <v>0</v>
      </c>
      <c r="P108" s="114">
        <f>+COUNTIF(C22:AN22,"VT")</f>
        <v>30</v>
      </c>
      <c r="Q108" s="114">
        <f>+COUNTIF(C22:AM22,"WE")</f>
        <v>0</v>
      </c>
      <c r="R108" s="742">
        <f t="shared" si="0"/>
        <v>0</v>
      </c>
      <c r="S108" s="742"/>
      <c r="T108" s="742">
        <f t="shared" si="1"/>
        <v>30</v>
      </c>
      <c r="U108" s="743"/>
      <c r="V108" s="9"/>
      <c r="W108" s="402" t="s">
        <v>101</v>
      </c>
      <c r="X108" s="403"/>
      <c r="Y108" s="403"/>
      <c r="Z108" s="403"/>
      <c r="AA108" s="402" t="s">
        <v>78</v>
      </c>
      <c r="AB108" s="403"/>
      <c r="AC108" s="403"/>
      <c r="AD108" s="403"/>
      <c r="AE108" s="404"/>
      <c r="AF108" s="404"/>
      <c r="AG108" s="405" t="s">
        <v>82</v>
      </c>
      <c r="AH108" s="404"/>
      <c r="AI108" s="404"/>
      <c r="AJ108" s="404"/>
      <c r="AK108" s="404"/>
      <c r="AL108" s="404"/>
      <c r="AM108" s="406"/>
      <c r="AN108" s="10"/>
      <c r="AO108" s="10"/>
    </row>
    <row r="109" spans="1:41" ht="15">
      <c r="A109" s="784"/>
      <c r="B109" s="69" t="s">
        <v>22</v>
      </c>
      <c r="C109" s="114">
        <f>+COUNTIF(C23:AM23,"BD")</f>
        <v>7</v>
      </c>
      <c r="D109" s="114">
        <f>+COUNTIF(C23:AM23,"BH")</f>
        <v>0</v>
      </c>
      <c r="E109" s="114">
        <f>+COUNTIF(C23:AM23,"IN")</f>
        <v>0</v>
      </c>
      <c r="F109" s="114">
        <f>+COUNTIF(C23:AM23,"MD")</f>
        <v>0</v>
      </c>
      <c r="G109" s="114">
        <f>+COUNTIF(C23:AM23,"NP")</f>
        <v>9</v>
      </c>
      <c r="H109" s="114">
        <f>+COUNTIF(C23:AM23,"PK")</f>
        <v>0</v>
      </c>
      <c r="I109" s="114">
        <f>+COUNTIF(C23:AM23,"SL")</f>
        <v>0</v>
      </c>
      <c r="J109" s="114">
        <f>+COUNTIF(C23:AM23,"PO")</f>
        <v>0</v>
      </c>
      <c r="K109" s="114">
        <f>+COUNTIF(C23:AM23,"MT")</f>
        <v>0</v>
      </c>
      <c r="L109" s="114">
        <f>+COUNTIF(C23:AM23,"T")</f>
        <v>1</v>
      </c>
      <c r="M109" s="114">
        <f>+COUNTIF(C23:AM23,"UN")</f>
        <v>2</v>
      </c>
      <c r="N109" s="114">
        <f>+COUNTIF(C23:AM23,"AL")</f>
        <v>3</v>
      </c>
      <c r="O109" s="114">
        <f>+COUNTIF(C23:AM23,"ML")</f>
        <v>0</v>
      </c>
      <c r="P109" s="114">
        <f>+COUNTIF(C23:AN23,"VT")</f>
        <v>0</v>
      </c>
      <c r="Q109" s="114">
        <f>+COUNTIF(C23:AM23,"WE")</f>
        <v>8</v>
      </c>
      <c r="R109" s="742">
        <f t="shared" si="0"/>
        <v>17</v>
      </c>
      <c r="S109" s="742"/>
      <c r="T109" s="742">
        <f t="shared" si="1"/>
        <v>30</v>
      </c>
      <c r="U109" s="743"/>
      <c r="V109" s="9"/>
      <c r="W109" s="402" t="s">
        <v>102</v>
      </c>
      <c r="X109" s="403"/>
      <c r="Y109" s="403"/>
      <c r="Z109" s="403"/>
      <c r="AA109" s="402" t="s">
        <v>79</v>
      </c>
      <c r="AB109" s="403"/>
      <c r="AC109" s="403"/>
      <c r="AD109" s="403"/>
      <c r="AE109" s="404"/>
      <c r="AF109" s="404"/>
      <c r="AG109" s="405" t="s">
        <v>81</v>
      </c>
      <c r="AH109" s="404"/>
      <c r="AI109" s="404"/>
      <c r="AJ109" s="404"/>
      <c r="AK109" s="404"/>
      <c r="AL109" s="404"/>
      <c r="AM109" s="406"/>
      <c r="AN109" s="10"/>
      <c r="AO109" s="10"/>
    </row>
    <row r="110" spans="1:41" ht="15">
      <c r="A110" s="784"/>
      <c r="B110" s="71" t="s">
        <v>20</v>
      </c>
      <c r="C110" s="114">
        <f>+COUNTIF(C24:AM24,"BD")</f>
        <v>7</v>
      </c>
      <c r="D110" s="114">
        <f>+COUNTIF(C24:AM24,"BH")</f>
        <v>0</v>
      </c>
      <c r="E110" s="114">
        <f>+COUNTIF(C24:AM24,"IN")</f>
        <v>0</v>
      </c>
      <c r="F110" s="114">
        <f>+COUNTIF(C24:AM24,"MD")</f>
        <v>0</v>
      </c>
      <c r="G110" s="114">
        <f>+COUNTIF(C24:AM24,"NP")</f>
        <v>9</v>
      </c>
      <c r="H110" s="114">
        <f>+COUNTIF(C24:AM24,"PK")</f>
        <v>0</v>
      </c>
      <c r="I110" s="114">
        <f>+COUNTIF(C24:AM24,"SL")</f>
        <v>0</v>
      </c>
      <c r="J110" s="114">
        <f>+COUNTIF(C24:AM24,"PO")</f>
        <v>0</v>
      </c>
      <c r="K110" s="114">
        <f>+COUNTIF(C24:AM24,"MT")</f>
        <v>0</v>
      </c>
      <c r="L110" s="114">
        <f>+COUNTIF(C24:AM24,"T")</f>
        <v>1</v>
      </c>
      <c r="M110" s="114">
        <f>+COUNTIF(C24:AM24,"UN")</f>
        <v>3</v>
      </c>
      <c r="N110" s="114">
        <f>+COUNTIF(C24:AM24,"AL")</f>
        <v>3</v>
      </c>
      <c r="O110" s="114">
        <f>+COUNTIF(C24:AM24,"ML")</f>
        <v>0</v>
      </c>
      <c r="P110" s="114">
        <f>+COUNTIF(C24:AN24,"VT")</f>
        <v>0</v>
      </c>
      <c r="Q110" s="114">
        <f>+COUNTIF(C24:AM24,"WE")</f>
        <v>7</v>
      </c>
      <c r="R110" s="742">
        <f t="shared" si="0"/>
        <v>17</v>
      </c>
      <c r="S110" s="742"/>
      <c r="T110" s="742">
        <f t="shared" si="1"/>
        <v>30</v>
      </c>
      <c r="U110" s="743"/>
      <c r="V110" s="9"/>
      <c r="W110" s="402" t="s">
        <v>75</v>
      </c>
      <c r="X110" s="403"/>
      <c r="Y110" s="403"/>
      <c r="Z110" s="403"/>
      <c r="AA110" s="402" t="s">
        <v>80</v>
      </c>
      <c r="AB110" s="403"/>
      <c r="AC110" s="403"/>
      <c r="AD110" s="403"/>
      <c r="AE110" s="404"/>
      <c r="AF110" s="404"/>
      <c r="AG110" s="405" t="s">
        <v>84</v>
      </c>
      <c r="AH110" s="404"/>
      <c r="AI110" s="404"/>
      <c r="AJ110" s="404"/>
      <c r="AK110" s="404"/>
      <c r="AL110" s="404"/>
      <c r="AM110" s="406"/>
      <c r="AN110" s="10"/>
      <c r="AO110" s="10"/>
    </row>
    <row r="111" spans="1:41" ht="15.75" thickBot="1">
      <c r="A111" s="785"/>
      <c r="B111" s="359" t="s">
        <v>36</v>
      </c>
      <c r="C111" s="360">
        <f>+COUNTIF(C25:AM25,"BD")</f>
        <v>0</v>
      </c>
      <c r="D111" s="360">
        <f>+COUNTIF(C25:AM25,"BH")</f>
        <v>0</v>
      </c>
      <c r="E111" s="360">
        <f>+COUNTIF(C25:AM25,"IN")</f>
        <v>0</v>
      </c>
      <c r="F111" s="360">
        <f>+COUNTIF(C25:AM25,"MD")</f>
        <v>0</v>
      </c>
      <c r="G111" s="360">
        <f>+COUNTIF(C25:AM25,"NP")</f>
        <v>0</v>
      </c>
      <c r="H111" s="360">
        <f>+COUNTIF(C25:AM25,"PK")</f>
        <v>0</v>
      </c>
      <c r="I111" s="360">
        <f>+COUNTIF(C25:AM25,"SL")</f>
        <v>0</v>
      </c>
      <c r="J111" s="360">
        <f>+COUNTIF(C25:AM25,"PO")</f>
        <v>12</v>
      </c>
      <c r="K111" s="360">
        <f>+COUNTIF(C25:AM25,"MT")</f>
        <v>0</v>
      </c>
      <c r="L111" s="360">
        <f>+COUNTIF(C25:AM25,"T")</f>
        <v>0</v>
      </c>
      <c r="M111" s="360">
        <f>+COUNTIF(C25:AM25,"UN")</f>
        <v>3</v>
      </c>
      <c r="N111" s="360">
        <f>+COUNTIF(C25:AM25,"AL")</f>
        <v>7</v>
      </c>
      <c r="O111" s="360">
        <f>+COUNTIF(C25:AM25,"ML")</f>
        <v>0</v>
      </c>
      <c r="P111" s="360">
        <f>+COUNTIF(C25:AN25,"VT")</f>
        <v>0</v>
      </c>
      <c r="Q111" s="360">
        <f>+COUNTIF(C25:AM25,"WE")</f>
        <v>8</v>
      </c>
      <c r="R111" s="742">
        <f aca="true" t="shared" si="2" ref="R111:R116">+SUM(C111:L111)</f>
        <v>12</v>
      </c>
      <c r="S111" s="742"/>
      <c r="T111" s="744">
        <f t="shared" si="1"/>
        <v>30</v>
      </c>
      <c r="U111" s="851"/>
      <c r="V111" s="9"/>
      <c r="W111" s="407" t="s">
        <v>76</v>
      </c>
      <c r="X111" s="408"/>
      <c r="Y111" s="408"/>
      <c r="Z111" s="408"/>
      <c r="AA111" s="407" t="s">
        <v>85</v>
      </c>
      <c r="AB111" s="408"/>
      <c r="AC111" s="408"/>
      <c r="AD111" s="408"/>
      <c r="AE111" s="409"/>
      <c r="AF111" s="409"/>
      <c r="AG111" s="410" t="s">
        <v>104</v>
      </c>
      <c r="AH111" s="409"/>
      <c r="AI111" s="409"/>
      <c r="AJ111" s="409"/>
      <c r="AK111" s="411"/>
      <c r="AL111" s="409"/>
      <c r="AM111" s="412"/>
      <c r="AN111" s="10"/>
      <c r="AO111" s="10"/>
    </row>
    <row r="112" spans="1:34" ht="15">
      <c r="A112" s="783" t="s">
        <v>3</v>
      </c>
      <c r="B112" s="357" t="s">
        <v>19</v>
      </c>
      <c r="C112" s="358">
        <f>+COUNTIF(C32:AM32,"BD")</f>
        <v>9</v>
      </c>
      <c r="D112" s="358">
        <f>+COUNTIF(C32:AM32,"BH")</f>
        <v>0</v>
      </c>
      <c r="E112" s="358">
        <f>+COUNTIF(C32:AM32,"IN")</f>
        <v>0</v>
      </c>
      <c r="F112" s="358">
        <f>+COUNTIF(C32:AM32,"MD")</f>
        <v>0</v>
      </c>
      <c r="G112" s="358">
        <f>+COUNTIF(C32:AM32,"NP")</f>
        <v>11</v>
      </c>
      <c r="H112" s="358">
        <f>+COUNTIF(C32:AM32,"PK")</f>
        <v>0</v>
      </c>
      <c r="I112" s="358">
        <f>+COUNTIF(C32:AM32,"SL")</f>
        <v>0</v>
      </c>
      <c r="J112" s="358">
        <f>+COUNTIF(C32:AM32,"PO")</f>
        <v>0</v>
      </c>
      <c r="K112" s="358">
        <f>+COUNTIF(C32:AM32,"MT")</f>
        <v>0</v>
      </c>
      <c r="L112" s="358">
        <f>+COUNTIF(C32:AM32,"T")</f>
        <v>2</v>
      </c>
      <c r="M112" s="358">
        <f>+COUNTIF(C32:AM32,"UN")</f>
        <v>0</v>
      </c>
      <c r="N112" s="358">
        <f>+COUNTIF(C32:AM32,"AL")</f>
        <v>0</v>
      </c>
      <c r="O112" s="358">
        <f>+COUNTIF(C32:AM32,"ML")</f>
        <v>0</v>
      </c>
      <c r="P112" s="358">
        <f>+COUNTIF(C32:AN32,"VT")</f>
        <v>0</v>
      </c>
      <c r="Q112" s="358">
        <f>+COUNTIF(C32:AM32,"WE")</f>
        <v>9</v>
      </c>
      <c r="R112" s="756">
        <f t="shared" si="2"/>
        <v>22</v>
      </c>
      <c r="S112" s="756"/>
      <c r="T112" s="756">
        <f t="shared" si="1"/>
        <v>31</v>
      </c>
      <c r="U112" s="802"/>
      <c r="AH112" s="1"/>
    </row>
    <row r="113" spans="1:34" ht="15">
      <c r="A113" s="784"/>
      <c r="B113" s="67" t="s">
        <v>21</v>
      </c>
      <c r="C113" s="114">
        <f>+COUNTIF(C33:AM33,"BD")</f>
        <v>0</v>
      </c>
      <c r="D113" s="114">
        <f>+COUNTIF(C33:AM33,"BH")</f>
        <v>0</v>
      </c>
      <c r="E113" s="114">
        <f>+COUNTIF(C33:AM33,"IN")</f>
        <v>0</v>
      </c>
      <c r="F113" s="114">
        <f>+COUNTIF(C33:AM33,"MD")</f>
        <v>0</v>
      </c>
      <c r="G113" s="114">
        <f>+COUNTIF(C33:AM33,"NP")</f>
        <v>0</v>
      </c>
      <c r="H113" s="114">
        <f>+COUNTIF(C33:AM33,"PK")</f>
        <v>0</v>
      </c>
      <c r="I113" s="114">
        <f>+COUNTIF(C33:AM33,"SL")</f>
        <v>0</v>
      </c>
      <c r="J113" s="114">
        <f>+COUNTIF(C33:AM33,"PO")</f>
        <v>0</v>
      </c>
      <c r="K113" s="114">
        <f>+COUNTIF(C33:AM33,"MT")</f>
        <v>0</v>
      </c>
      <c r="L113" s="114">
        <f>+COUNTIF(C33:AM33,"T")</f>
        <v>0</v>
      </c>
      <c r="M113" s="114">
        <f>+COUNTIF(C33:AM33,"UN")</f>
        <v>0</v>
      </c>
      <c r="N113" s="114">
        <f>+COUNTIF(C33:AM33,"AL")</f>
        <v>0</v>
      </c>
      <c r="O113" s="114">
        <f>+COUNTIF(C33:AM33,"ML")</f>
        <v>0</v>
      </c>
      <c r="P113" s="114">
        <f>+COUNTIF(C33:AN33,"VT")</f>
        <v>31</v>
      </c>
      <c r="Q113" s="114">
        <f>+COUNTIF(C33:AM33,"WE")</f>
        <v>0</v>
      </c>
      <c r="R113" s="742">
        <f t="shared" si="2"/>
        <v>0</v>
      </c>
      <c r="S113" s="742"/>
      <c r="T113" s="742">
        <f t="shared" si="1"/>
        <v>31</v>
      </c>
      <c r="U113" s="743"/>
      <c r="AH113" s="1"/>
    </row>
    <row r="114" spans="1:33" ht="15">
      <c r="A114" s="784"/>
      <c r="B114" s="69" t="s">
        <v>22</v>
      </c>
      <c r="C114" s="114">
        <f>+COUNTIF(C34:AM34,"BD")</f>
        <v>9</v>
      </c>
      <c r="D114" s="114">
        <f>+COUNTIF(C34:AM34,"BH")</f>
        <v>0</v>
      </c>
      <c r="E114" s="114">
        <f>+COUNTIF(C34:AM34,"IN")</f>
        <v>0</v>
      </c>
      <c r="F114" s="114">
        <f>+COUNTIF(C34:AM34,"MD")</f>
        <v>0</v>
      </c>
      <c r="G114" s="114">
        <f>+COUNTIF(C34:AM34,"NP")</f>
        <v>11</v>
      </c>
      <c r="H114" s="114">
        <f>+COUNTIF(C34:AM34,"PK")</f>
        <v>0</v>
      </c>
      <c r="I114" s="114">
        <f>+COUNTIF(C34:AM34,"SL")</f>
        <v>0</v>
      </c>
      <c r="J114" s="114">
        <f>+COUNTIF(C34:AM34,"PO")</f>
        <v>0</v>
      </c>
      <c r="K114" s="114">
        <f>+COUNTIF(C34:AM34,"MT")</f>
        <v>0</v>
      </c>
      <c r="L114" s="114">
        <f>+COUNTIF(C34:AM34,"T")</f>
        <v>2</v>
      </c>
      <c r="M114" s="114">
        <f>+COUNTIF(C34:AM34,"UN")</f>
        <v>0</v>
      </c>
      <c r="N114" s="114">
        <f>+COUNTIF(C34:AM34,"AL")</f>
        <v>0</v>
      </c>
      <c r="O114" s="114">
        <f>+COUNTIF(C34:AM34,"ML")</f>
        <v>0</v>
      </c>
      <c r="P114" s="114">
        <f>+COUNTIF(C34:AN34,"VT")</f>
        <v>0</v>
      </c>
      <c r="Q114" s="114">
        <f>+COUNTIF(C34:AM34,"WE")</f>
        <v>9</v>
      </c>
      <c r="R114" s="742">
        <f t="shared" si="2"/>
        <v>22</v>
      </c>
      <c r="S114" s="742"/>
      <c r="T114" s="742">
        <f t="shared" si="1"/>
        <v>31</v>
      </c>
      <c r="U114" s="743"/>
      <c r="X114" s="680"/>
      <c r="Y114" s="680"/>
      <c r="Z114" s="680"/>
      <c r="AA114" s="680"/>
      <c r="AB114" s="680"/>
      <c r="AC114" s="680"/>
      <c r="AD114" s="680"/>
      <c r="AE114" s="680"/>
      <c r="AF114" s="680"/>
      <c r="AG114" s="680"/>
    </row>
    <row r="115" spans="1:34" ht="15">
      <c r="A115" s="784"/>
      <c r="B115" s="71" t="s">
        <v>20</v>
      </c>
      <c r="C115" s="114">
        <f>+COUNTIF(C35:AM35,"BD")</f>
        <v>9</v>
      </c>
      <c r="D115" s="114">
        <f>+COUNTIF(C35:AM35,"BH")</f>
        <v>0</v>
      </c>
      <c r="E115" s="114">
        <f>+COUNTIF(C35:AM35,"IN")</f>
        <v>0</v>
      </c>
      <c r="F115" s="114">
        <f>+COUNTIF(C35:AM35,"MD")</f>
        <v>0</v>
      </c>
      <c r="G115" s="114">
        <f>+COUNTIF(C35:AM35,"NP")</f>
        <v>11</v>
      </c>
      <c r="H115" s="114">
        <f>+COUNTIF(C35:AM35,"PK")</f>
        <v>0</v>
      </c>
      <c r="I115" s="114">
        <f>+COUNTIF(C35:AM35,"SL")</f>
        <v>0</v>
      </c>
      <c r="J115" s="114">
        <f>+COUNTIF(C35:AM35,"PO")</f>
        <v>0</v>
      </c>
      <c r="K115" s="114">
        <f>+COUNTIF(C35:AM35,"MT")</f>
        <v>0</v>
      </c>
      <c r="L115" s="114">
        <f>+COUNTIF(C35:AM35,"T")</f>
        <v>2</v>
      </c>
      <c r="M115" s="114">
        <f>+COUNTIF(C35:AM35,"UN")</f>
        <v>0</v>
      </c>
      <c r="N115" s="114">
        <f>+COUNTIF(C35:AM35,"AL")</f>
        <v>0</v>
      </c>
      <c r="O115" s="114">
        <f>+COUNTIF(C35:AM35,"ML")</f>
        <v>0</v>
      </c>
      <c r="P115" s="114">
        <f>+COUNTIF(C35:AN35,"VT")</f>
        <v>0</v>
      </c>
      <c r="Q115" s="114">
        <f>+COUNTIF(C35:AM35,"WE")</f>
        <v>9</v>
      </c>
      <c r="R115" s="742">
        <f t="shared" si="2"/>
        <v>22</v>
      </c>
      <c r="S115" s="742"/>
      <c r="T115" s="742">
        <f t="shared" si="1"/>
        <v>31</v>
      </c>
      <c r="U115" s="743"/>
      <c r="AH115" s="1"/>
    </row>
    <row r="116" spans="1:34" ht="15.75" thickBot="1">
      <c r="A116" s="785"/>
      <c r="B116" s="359" t="s">
        <v>36</v>
      </c>
      <c r="C116" s="360">
        <f>+COUNTIF(C36:AM36,"BD")</f>
        <v>0</v>
      </c>
      <c r="D116" s="360">
        <f>+COUNTIF(C36:AM36,"BH")</f>
        <v>0</v>
      </c>
      <c r="E116" s="360">
        <f>+COUNTIF(C36:AM36,"IN")</f>
        <v>0</v>
      </c>
      <c r="F116" s="360">
        <f>+COUNTIF(C36:AM36,"MD")</f>
        <v>0</v>
      </c>
      <c r="G116" s="360">
        <f>+COUNTIF(C36:AM36,"NP")</f>
        <v>0</v>
      </c>
      <c r="H116" s="360">
        <f>+COUNTIF(C36:AM36,"PK")</f>
        <v>0</v>
      </c>
      <c r="I116" s="360">
        <f>+COUNTIF(C36:AM36,"SL")</f>
        <v>0</v>
      </c>
      <c r="J116" s="360">
        <f>+COUNTIF(C36:AM36,"PO")</f>
        <v>19</v>
      </c>
      <c r="K116" s="360">
        <f>+COUNTIF(C36:AM36,"MT")</f>
        <v>0</v>
      </c>
      <c r="L116" s="360">
        <f>+COUNTIF(C36:AM36,"T")</f>
        <v>0</v>
      </c>
      <c r="M116" s="360">
        <f>+COUNTIF(C36:AM36,"UN")</f>
        <v>2</v>
      </c>
      <c r="N116" s="360">
        <f>+COUNTIF(C36:AM36,"AL")</f>
        <v>0</v>
      </c>
      <c r="O116" s="360">
        <f>+COUNTIF(C36:AM36,"ML")</f>
        <v>0</v>
      </c>
      <c r="P116" s="360">
        <f>+COUNTIF(C36:AN36,"VT")</f>
        <v>0</v>
      </c>
      <c r="Q116" s="360">
        <f>+COUNTIF(C36:AM36,"WE")</f>
        <v>10</v>
      </c>
      <c r="R116" s="744">
        <f t="shared" si="2"/>
        <v>19</v>
      </c>
      <c r="S116" s="744"/>
      <c r="T116" s="744">
        <f t="shared" si="1"/>
        <v>31</v>
      </c>
      <c r="U116" s="851"/>
      <c r="AH116" s="1"/>
    </row>
    <row r="117" spans="1:34" ht="15">
      <c r="A117" s="783" t="s">
        <v>5</v>
      </c>
      <c r="B117" s="357" t="s">
        <v>19</v>
      </c>
      <c r="C117" s="358">
        <f>+COUNTIF(C39:AM39,"BD")</f>
        <v>0</v>
      </c>
      <c r="D117" s="358">
        <f>+COUNTIF(C39:AM39,"BH")</f>
        <v>0</v>
      </c>
      <c r="E117" s="358">
        <f>+COUNTIF(C39:AM39,"IN")</f>
        <v>0</v>
      </c>
      <c r="F117" s="358">
        <f>+COUNTIF(C39:AM39,"MD")</f>
        <v>0</v>
      </c>
      <c r="G117" s="358">
        <f>+COUNTIF(C39:AM39,"NP")</f>
        <v>0</v>
      </c>
      <c r="H117" s="358">
        <f>+COUNTIF(C39:AM39,"PK")</f>
        <v>10</v>
      </c>
      <c r="I117" s="358">
        <f>+COUNTIF(C39:AM39,"SL")</f>
        <v>2</v>
      </c>
      <c r="J117" s="358">
        <f>+COUNTIF(C39:AM39,"PO")</f>
        <v>3</v>
      </c>
      <c r="K117" s="358">
        <f>+COUNTIF(C39:AM39,"MT")</f>
        <v>6</v>
      </c>
      <c r="L117" s="358">
        <f>+COUNTIF(C39:AM39,"T")</f>
        <v>2</v>
      </c>
      <c r="M117" s="358">
        <f>+COUNTIF(C39:AM39,"UN")</f>
        <v>0</v>
      </c>
      <c r="N117" s="358">
        <f>+COUNTIF(C39:AM39,"AL")</f>
        <v>0</v>
      </c>
      <c r="O117" s="358">
        <f>+COUNTIF(C39:AM39,"ML")</f>
        <v>0</v>
      </c>
      <c r="P117" s="358">
        <f>+COUNTIF(C39:AN39,"VT")</f>
        <v>0</v>
      </c>
      <c r="Q117" s="358">
        <f>+COUNTIF(C39:AM39,"WE")</f>
        <v>7</v>
      </c>
      <c r="R117" s="756">
        <f aca="true" t="shared" si="3" ref="R117:R151">+SUM(C117:L117)</f>
        <v>23</v>
      </c>
      <c r="S117" s="756"/>
      <c r="T117" s="756">
        <f t="shared" si="1"/>
        <v>30</v>
      </c>
      <c r="U117" s="802"/>
      <c r="AH117" s="1"/>
    </row>
    <row r="118" spans="1:34" ht="15">
      <c r="A118" s="784"/>
      <c r="B118" s="67" t="s">
        <v>21</v>
      </c>
      <c r="C118" s="114">
        <f>+COUNTIF(C40:AM40,"BD")</f>
        <v>0</v>
      </c>
      <c r="D118" s="114">
        <f>+COUNTIF(C40:AM40,"BH")</f>
        <v>0</v>
      </c>
      <c r="E118" s="114">
        <f>+COUNTIF(C40:AM40,"IN")</f>
        <v>0</v>
      </c>
      <c r="F118" s="114">
        <f>+COUNTIF(C40:AM40,"MD")</f>
        <v>0</v>
      </c>
      <c r="G118" s="114">
        <f>+COUNTIF(C40:AM40,"NP")</f>
        <v>0</v>
      </c>
      <c r="H118" s="114">
        <f>+COUNTIF(C40:AM40,"PK")</f>
        <v>0</v>
      </c>
      <c r="I118" s="114">
        <f>+COUNTIF(C40:AM40,"SL")</f>
        <v>0</v>
      </c>
      <c r="J118" s="114">
        <f>+COUNTIF(C40:AM40,"PO")</f>
        <v>0</v>
      </c>
      <c r="K118" s="114">
        <f>+COUNTIF(C40:AM40,"MT")</f>
        <v>0</v>
      </c>
      <c r="L118" s="114">
        <f>+COUNTIF(C40:AM40,"T")</f>
        <v>0</v>
      </c>
      <c r="M118" s="114">
        <f>+COUNTIF(C40:AM40,"UN")</f>
        <v>0</v>
      </c>
      <c r="N118" s="114">
        <f>+COUNTIF(C40:AM40,"AL")</f>
        <v>0</v>
      </c>
      <c r="O118" s="114">
        <f>+COUNTIF(C40:AM40,"ML")</f>
        <v>0</v>
      </c>
      <c r="P118" s="114">
        <f>+COUNTIF(C40:AN40,"VT")</f>
        <v>30</v>
      </c>
      <c r="Q118" s="114">
        <f>+COUNTIF(C40:AM40,"WE")</f>
        <v>0</v>
      </c>
      <c r="R118" s="742">
        <f t="shared" si="3"/>
        <v>0</v>
      </c>
      <c r="S118" s="742"/>
      <c r="T118" s="742">
        <f t="shared" si="1"/>
        <v>30</v>
      </c>
      <c r="U118" s="743"/>
      <c r="AH118" s="1"/>
    </row>
    <row r="119" spans="1:34" ht="15">
      <c r="A119" s="784"/>
      <c r="B119" s="69" t="s">
        <v>22</v>
      </c>
      <c r="C119" s="114">
        <f>+COUNTIF(C41:AM41,"BD")</f>
        <v>0</v>
      </c>
      <c r="D119" s="114">
        <f>+COUNTIF(C41:AM41,"BH")</f>
        <v>0</v>
      </c>
      <c r="E119" s="114">
        <f>+COUNTIF(C41:AM41,"IN")</f>
        <v>0</v>
      </c>
      <c r="F119" s="114">
        <f>+COUNTIF(C41:AM41,"MD")</f>
        <v>0</v>
      </c>
      <c r="G119" s="114">
        <f>+COUNTIF(C41:AM41,"NP")</f>
        <v>0</v>
      </c>
      <c r="H119" s="114">
        <f>+COUNTIF(C41:AM41,"PK")</f>
        <v>10</v>
      </c>
      <c r="I119" s="114">
        <f>+COUNTIF(C41:AM41,"SL")</f>
        <v>2</v>
      </c>
      <c r="J119" s="114">
        <f>+COUNTIF(C41:AM41,"PO")</f>
        <v>3</v>
      </c>
      <c r="K119" s="114">
        <f>+COUNTIF(C41:AM41,"MT")</f>
        <v>6</v>
      </c>
      <c r="L119" s="114">
        <f>+COUNTIF(C41:AM41,"T")</f>
        <v>2</v>
      </c>
      <c r="M119" s="114">
        <f>+COUNTIF(C41:AM41,"UN")</f>
        <v>0</v>
      </c>
      <c r="N119" s="114">
        <f>+COUNTIF(C41:AM41,"AL")</f>
        <v>0</v>
      </c>
      <c r="O119" s="114">
        <f>+COUNTIF(C41:AM41,"ML")</f>
        <v>0</v>
      </c>
      <c r="P119" s="114">
        <f>+COUNTIF(C41:AN41,"VT")</f>
        <v>0</v>
      </c>
      <c r="Q119" s="114">
        <f>+COUNTIF(C41:AM41,"WE")</f>
        <v>7</v>
      </c>
      <c r="R119" s="742">
        <f t="shared" si="3"/>
        <v>23</v>
      </c>
      <c r="S119" s="742"/>
      <c r="T119" s="742">
        <f t="shared" si="1"/>
        <v>30</v>
      </c>
      <c r="U119" s="743"/>
      <c r="AH119" s="1"/>
    </row>
    <row r="120" spans="1:34" ht="15">
      <c r="A120" s="784"/>
      <c r="B120" s="71" t="s">
        <v>20</v>
      </c>
      <c r="C120" s="114">
        <f>+COUNTIF(C42:AM42,"BD")</f>
        <v>0</v>
      </c>
      <c r="D120" s="114">
        <f>+COUNTIF(C42:AM42,"BH")</f>
        <v>0</v>
      </c>
      <c r="E120" s="114">
        <f>+COUNTIF(C42:AM42,"IN")</f>
        <v>0</v>
      </c>
      <c r="F120" s="114">
        <f>+COUNTIF(C42:AM42,"MD")</f>
        <v>0</v>
      </c>
      <c r="G120" s="114">
        <f>+COUNTIF(C42:AM42,"NP")</f>
        <v>0</v>
      </c>
      <c r="H120" s="114">
        <f>+COUNTIF(C42:AM42,"PK")</f>
        <v>10</v>
      </c>
      <c r="I120" s="114">
        <f>+COUNTIF(C42:AM42,"SL")</f>
        <v>2</v>
      </c>
      <c r="J120" s="114">
        <f>+COUNTIF(C42:AM42,"PO")</f>
        <v>3</v>
      </c>
      <c r="K120" s="114">
        <f>+COUNTIF(C42:AM42,"MT")</f>
        <v>6</v>
      </c>
      <c r="L120" s="114">
        <f>+COUNTIF(C42:AM42,"T")</f>
        <v>2</v>
      </c>
      <c r="M120" s="114">
        <f>+COUNTIF(C42:AM42,"UN")</f>
        <v>0</v>
      </c>
      <c r="N120" s="114">
        <f>+COUNTIF(C42:AM42,"AL")</f>
        <v>0</v>
      </c>
      <c r="O120" s="114">
        <f>+COUNTIF(C42:AM42,"ML")</f>
        <v>0</v>
      </c>
      <c r="P120" s="114">
        <f>+COUNTIF(C42:AN42,"VT")</f>
        <v>0</v>
      </c>
      <c r="Q120" s="114">
        <f>+COUNTIF(C42:AM42,"WE")</f>
        <v>7</v>
      </c>
      <c r="R120" s="742">
        <f t="shared" si="3"/>
        <v>23</v>
      </c>
      <c r="S120" s="742"/>
      <c r="T120" s="742">
        <f t="shared" si="1"/>
        <v>30</v>
      </c>
      <c r="U120" s="743"/>
      <c r="AH120" s="1"/>
    </row>
    <row r="121" spans="1:34" ht="15.75" thickBot="1">
      <c r="A121" s="785"/>
      <c r="B121" s="359" t="s">
        <v>36</v>
      </c>
      <c r="C121" s="360">
        <f>+COUNTIF(C43:AM43,"BD")</f>
        <v>0</v>
      </c>
      <c r="D121" s="360">
        <f>+COUNTIF(C43:AM43,"BH")</f>
        <v>0</v>
      </c>
      <c r="E121" s="360">
        <f>+COUNTIF(C43:AM43,"IN")</f>
        <v>0</v>
      </c>
      <c r="F121" s="360">
        <f>+COUNTIF(C43:AM43,"MD")</f>
        <v>0</v>
      </c>
      <c r="G121" s="360">
        <f>+COUNTIF(C43:AM43,"NP")</f>
        <v>0</v>
      </c>
      <c r="H121" s="360">
        <f>+COUNTIF(C43:AM43,"PK")</f>
        <v>0</v>
      </c>
      <c r="I121" s="360">
        <f>+COUNTIF(C43:AM43,"SL")</f>
        <v>0</v>
      </c>
      <c r="J121" s="360">
        <f>+COUNTIF(C43:AM43,"PO")</f>
        <v>15</v>
      </c>
      <c r="K121" s="360">
        <f>+COUNTIF(C43:AM43,"MT")</f>
        <v>6</v>
      </c>
      <c r="L121" s="360">
        <f>+COUNTIF(C43:AM43,"T")</f>
        <v>2</v>
      </c>
      <c r="M121" s="360">
        <f>+COUNTIF(C43:AM43,"UN")</f>
        <v>0</v>
      </c>
      <c r="N121" s="360">
        <f>+COUNTIF(C43:AM43,"AL")</f>
        <v>0</v>
      </c>
      <c r="O121" s="360">
        <f>+COUNTIF(C43:AM43,"ML")</f>
        <v>0</v>
      </c>
      <c r="P121" s="360">
        <f>+COUNTIF(C43:AN43,"VT")</f>
        <v>0</v>
      </c>
      <c r="Q121" s="360">
        <f>+COUNTIF(C43:AM43,"WE")</f>
        <v>7</v>
      </c>
      <c r="R121" s="744">
        <f t="shared" si="3"/>
        <v>23</v>
      </c>
      <c r="S121" s="744"/>
      <c r="T121" s="744">
        <f t="shared" si="1"/>
        <v>30</v>
      </c>
      <c r="U121" s="851"/>
      <c r="AH121" s="1"/>
    </row>
    <row r="122" spans="1:34" ht="15" customHeight="1">
      <c r="A122" s="783" t="s">
        <v>6</v>
      </c>
      <c r="B122" s="357" t="s">
        <v>19</v>
      </c>
      <c r="C122" s="358">
        <f>+COUNTIF(C45:AM45,"BD")</f>
        <v>0</v>
      </c>
      <c r="D122" s="358">
        <f>+COUNTIF(C45:AM45,"BH")</f>
        <v>0</v>
      </c>
      <c r="E122" s="358">
        <f>+COUNTIF(C45:AM45,"IN")</f>
        <v>0</v>
      </c>
      <c r="F122" s="358">
        <f>+COUNTIF(C45:AM45,"MD")</f>
        <v>10</v>
      </c>
      <c r="G122" s="358">
        <f>+COUNTIF(C45:AM45,"NP")</f>
        <v>0</v>
      </c>
      <c r="H122" s="358">
        <f>+COUNTIF(C45:AM45,"PK")</f>
        <v>0</v>
      </c>
      <c r="I122" s="358">
        <f>+COUNTIF(C45:AM45,"SL")</f>
        <v>13</v>
      </c>
      <c r="J122" s="358">
        <f>+COUNTIF(C45:AM45,"PO")</f>
        <v>0</v>
      </c>
      <c r="K122" s="358">
        <f>+COUNTIF(C45:AM45,"MT")</f>
        <v>0</v>
      </c>
      <c r="L122" s="358">
        <f>+COUNTIF(C45:AM45,"T")</f>
        <v>2</v>
      </c>
      <c r="M122" s="358">
        <f>+COUNTIF(C45:AM45,"UN")</f>
        <v>0</v>
      </c>
      <c r="N122" s="358">
        <f>+COUNTIF(C45:AM45,"AL")</f>
        <v>0</v>
      </c>
      <c r="O122" s="358">
        <f>+COUNTIF(C45:AM45,"ML")</f>
        <v>0</v>
      </c>
      <c r="P122" s="358">
        <f>+COUNTIF(C45:AN45,"VT")</f>
        <v>0</v>
      </c>
      <c r="Q122" s="358">
        <f>+COUNTIF(C45:AM45,"WE")</f>
        <v>6</v>
      </c>
      <c r="R122" s="756">
        <f t="shared" si="3"/>
        <v>25</v>
      </c>
      <c r="S122" s="756"/>
      <c r="T122" s="756">
        <f t="shared" si="1"/>
        <v>31</v>
      </c>
      <c r="U122" s="802"/>
      <c r="AH122" s="1"/>
    </row>
    <row r="123" spans="1:34" ht="15">
      <c r="A123" s="784"/>
      <c r="B123" s="67" t="s">
        <v>21</v>
      </c>
      <c r="C123" s="114">
        <f>+COUNTIF(C46:AM46,"BD")</f>
        <v>0</v>
      </c>
      <c r="D123" s="114">
        <f>+COUNTIF(C46:AM46,"BH")</f>
        <v>0</v>
      </c>
      <c r="E123" s="114">
        <f>+COUNTIF(C46:AM46,"IN")</f>
        <v>0</v>
      </c>
      <c r="F123" s="114">
        <f>+COUNTIF(C46:AM46,"MD")</f>
        <v>0</v>
      </c>
      <c r="G123" s="114">
        <f>+COUNTIF(C46:AM46,"NP")</f>
        <v>0</v>
      </c>
      <c r="H123" s="114">
        <f>+COUNTIF(C46:AM46,"PK")</f>
        <v>0</v>
      </c>
      <c r="I123" s="114">
        <f>+COUNTIF(C46:AM46,"SL")</f>
        <v>0</v>
      </c>
      <c r="J123" s="114">
        <f>+COUNTIF(C46:AM46,"PO")</f>
        <v>0</v>
      </c>
      <c r="K123" s="114">
        <f>+COUNTIF(C46:AM46,"MT")</f>
        <v>0</v>
      </c>
      <c r="L123" s="114">
        <f>+COUNTIF(C46:AM46,"T")</f>
        <v>0</v>
      </c>
      <c r="M123" s="114">
        <f>+COUNTIF(C46:AM46,"UN")</f>
        <v>0</v>
      </c>
      <c r="N123" s="114">
        <f>+COUNTIF(C46:AM46,"AL")</f>
        <v>0</v>
      </c>
      <c r="O123" s="114">
        <f>+COUNTIF(C46:AM46,"ML")</f>
        <v>0</v>
      </c>
      <c r="P123" s="114">
        <f>+COUNTIF(C46:AN46,"VT")</f>
        <v>31</v>
      </c>
      <c r="Q123" s="114">
        <f>+COUNTIF(C46:AM46,"WE")</f>
        <v>0</v>
      </c>
      <c r="R123" s="742">
        <f t="shared" si="3"/>
        <v>0</v>
      </c>
      <c r="S123" s="742"/>
      <c r="T123" s="742">
        <f t="shared" si="1"/>
        <v>31</v>
      </c>
      <c r="U123" s="743"/>
      <c r="AH123" s="1"/>
    </row>
    <row r="124" spans="1:34" ht="15">
      <c r="A124" s="784"/>
      <c r="B124" s="69" t="s">
        <v>22</v>
      </c>
      <c r="C124" s="114">
        <f>+COUNTIF(C47:AM47,"BD")</f>
        <v>0</v>
      </c>
      <c r="D124" s="114">
        <f>+COUNTIF(C47:AM47,"BH")</f>
        <v>0</v>
      </c>
      <c r="E124" s="114">
        <f>+COUNTIF(C47:AM47,"IN")</f>
        <v>0</v>
      </c>
      <c r="F124" s="114">
        <f>+COUNTIF(C47:AM47,"MD")</f>
        <v>0</v>
      </c>
      <c r="G124" s="114">
        <f>+COUNTIF(C47:AM47,"NP")</f>
        <v>0</v>
      </c>
      <c r="H124" s="114">
        <f>+COUNTIF(C47:AM47,"PK")</f>
        <v>0</v>
      </c>
      <c r="I124" s="114">
        <f>+COUNTIF(C47:AM47,"SL")</f>
        <v>23</v>
      </c>
      <c r="J124" s="114">
        <f>+COUNTIF(C47:AM47,"PO")</f>
        <v>0</v>
      </c>
      <c r="K124" s="114">
        <f>+COUNTIF(C47:AM47,"MT")</f>
        <v>0</v>
      </c>
      <c r="L124" s="114">
        <f>+COUNTIF(C47:AM47,"T")</f>
        <v>0</v>
      </c>
      <c r="M124" s="114">
        <f>+COUNTIF(C47:AM47,"UN")</f>
        <v>0</v>
      </c>
      <c r="N124" s="114">
        <f>+COUNTIF(C47:AM47,"AL")</f>
        <v>0</v>
      </c>
      <c r="O124" s="114">
        <f>+COUNTIF(C47:AM47,"ML")</f>
        <v>0</v>
      </c>
      <c r="P124" s="114">
        <f>+COUNTIF(C47:AN47,"VT")</f>
        <v>0</v>
      </c>
      <c r="Q124" s="114">
        <f>+COUNTIF(C47:AM47,"WE")</f>
        <v>8</v>
      </c>
      <c r="R124" s="742">
        <f t="shared" si="3"/>
        <v>23</v>
      </c>
      <c r="S124" s="742"/>
      <c r="T124" s="742">
        <f t="shared" si="1"/>
        <v>31</v>
      </c>
      <c r="U124" s="743"/>
      <c r="AH124" s="1"/>
    </row>
    <row r="125" spans="1:34" ht="15">
      <c r="A125" s="784"/>
      <c r="B125" s="71" t="s">
        <v>20</v>
      </c>
      <c r="C125" s="114">
        <f>+COUNTIF(C48:AM48,"BD")</f>
        <v>0</v>
      </c>
      <c r="D125" s="114">
        <f>+COUNTIF(C48:AM48,"BH")</f>
        <v>0</v>
      </c>
      <c r="E125" s="114">
        <f>+COUNTIF(C48:AM48,"IN")</f>
        <v>0</v>
      </c>
      <c r="F125" s="114">
        <f>+COUNTIF(C48:AM48,"MD")</f>
        <v>10</v>
      </c>
      <c r="G125" s="114">
        <f>+COUNTIF(C48:AM48,"NP")</f>
        <v>0</v>
      </c>
      <c r="H125" s="114">
        <f>+COUNTIF(C48:AM48,"PK")</f>
        <v>0</v>
      </c>
      <c r="I125" s="114">
        <f>+COUNTIF(C48:AM48,"SL")</f>
        <v>13</v>
      </c>
      <c r="J125" s="114">
        <f>+COUNTIF(C48:AM48,"PO")</f>
        <v>0</v>
      </c>
      <c r="K125" s="114">
        <f>+COUNTIF(C48:AM48,"MT")</f>
        <v>0</v>
      </c>
      <c r="L125" s="114">
        <f>+COUNTIF(C48:AM48,"T")</f>
        <v>2</v>
      </c>
      <c r="M125" s="114">
        <f>+COUNTIF(C48:AM48,"UN")</f>
        <v>0</v>
      </c>
      <c r="N125" s="114">
        <f>+COUNTIF(C48:AM48,"AL")</f>
        <v>0</v>
      </c>
      <c r="O125" s="114">
        <f>+COUNTIF(C48:AM48,"ML")</f>
        <v>0</v>
      </c>
      <c r="P125" s="114">
        <f>+COUNTIF(C48:AN48,"VT")</f>
        <v>0</v>
      </c>
      <c r="Q125" s="114">
        <f>+COUNTIF(C48:AM48,"WE")</f>
        <v>6</v>
      </c>
      <c r="R125" s="742">
        <f t="shared" si="3"/>
        <v>25</v>
      </c>
      <c r="S125" s="742"/>
      <c r="T125" s="742">
        <f t="shared" si="1"/>
        <v>31</v>
      </c>
      <c r="U125" s="743"/>
      <c r="AH125" s="1"/>
    </row>
    <row r="126" spans="1:34" ht="15.75" thickBot="1">
      <c r="A126" s="785"/>
      <c r="B126" s="359" t="s">
        <v>36</v>
      </c>
      <c r="C126" s="360">
        <f>+COUNTIF(C49:AM49,"BD")</f>
        <v>0</v>
      </c>
      <c r="D126" s="360">
        <f>+COUNTIF(C49:AM49,"BH")</f>
        <v>0</v>
      </c>
      <c r="E126" s="360">
        <f>+COUNTIF(C49:AM49,"IN")</f>
        <v>0</v>
      </c>
      <c r="F126" s="360">
        <f>+COUNTIF(C49:AM49,"MD")</f>
        <v>0</v>
      </c>
      <c r="G126" s="360">
        <f>+COUNTIF(C49:AM49,"NP")</f>
        <v>0</v>
      </c>
      <c r="H126" s="360">
        <f>+COUNTIF(C49:AM49,"PK")</f>
        <v>0</v>
      </c>
      <c r="I126" s="360">
        <f>+COUNTIF(C49:AM49,"SL")</f>
        <v>1</v>
      </c>
      <c r="J126" s="360">
        <f>+COUNTIF(C49:AM49,"PO")</f>
        <v>22</v>
      </c>
      <c r="K126" s="360">
        <f>+COUNTIF(C49:AM49,"MT")</f>
        <v>0</v>
      </c>
      <c r="L126" s="360">
        <f>+COUNTIF(C49:AM49,"T")</f>
        <v>0</v>
      </c>
      <c r="M126" s="360">
        <f>+COUNTIF(C49:AM49,"UN")</f>
        <v>0</v>
      </c>
      <c r="N126" s="360">
        <f>+COUNTIF(C49:AM49,"AL")</f>
        <v>0</v>
      </c>
      <c r="O126" s="360">
        <f>+COUNTIF(C49:AM49,"ML")</f>
        <v>0</v>
      </c>
      <c r="P126" s="360">
        <f>+COUNTIF(C49:AN49,"VT")</f>
        <v>0</v>
      </c>
      <c r="Q126" s="360">
        <f>+COUNTIF(C49:AM49,"WE")</f>
        <v>8</v>
      </c>
      <c r="R126" s="744">
        <f t="shared" si="3"/>
        <v>23</v>
      </c>
      <c r="S126" s="744"/>
      <c r="T126" s="744">
        <f t="shared" si="1"/>
        <v>31</v>
      </c>
      <c r="U126" s="851"/>
      <c r="AH126" s="1"/>
    </row>
    <row r="127" spans="1:34" ht="15">
      <c r="A127" s="783" t="s">
        <v>7</v>
      </c>
      <c r="B127" s="357" t="s">
        <v>19</v>
      </c>
      <c r="C127" s="358">
        <f>+COUNTIF(C51:AM51,"BD")</f>
        <v>0</v>
      </c>
      <c r="D127" s="358">
        <f>+COUNTIF(C51:AM51,"BH")</f>
        <v>0</v>
      </c>
      <c r="E127" s="358">
        <f>+COUNTIF(C51:AM51,"IN")</f>
        <v>10</v>
      </c>
      <c r="F127" s="358">
        <f>+COUNTIF(C51:AM51,"MD")</f>
        <v>0</v>
      </c>
      <c r="G127" s="358">
        <f>+COUNTIF(C51:AM51,"NP")</f>
        <v>0</v>
      </c>
      <c r="H127" s="358">
        <f>+COUNTIF(C51:AM51,"PK")</f>
        <v>0</v>
      </c>
      <c r="I127" s="358">
        <f>+COUNTIF(C51:AM51,"SL")</f>
        <v>10</v>
      </c>
      <c r="J127" s="358">
        <f>+COUNTIF(C51:AM51,"PO")</f>
        <v>1</v>
      </c>
      <c r="K127" s="358">
        <f>+COUNTIF(C51:AM51,"MT")</f>
        <v>0</v>
      </c>
      <c r="L127" s="358">
        <f>+COUNTIF(C51:AM51,"T")</f>
        <v>1</v>
      </c>
      <c r="M127" s="358">
        <f>+COUNTIF(C51:AM51,"UN")</f>
        <v>0</v>
      </c>
      <c r="N127" s="358">
        <f>+COUNTIF(C51:AM51,"AL")</f>
        <v>0</v>
      </c>
      <c r="O127" s="358">
        <f>+COUNTIF(C51:AM51,"ML")</f>
        <v>0</v>
      </c>
      <c r="P127" s="358">
        <f>+COUNTIF(C51:AN51,"VT")</f>
        <v>0</v>
      </c>
      <c r="Q127" s="358">
        <f>+COUNTIF(C51:AM51,"WE")</f>
        <v>9</v>
      </c>
      <c r="R127" s="756">
        <f t="shared" si="3"/>
        <v>22</v>
      </c>
      <c r="S127" s="756"/>
      <c r="T127" s="756">
        <f t="shared" si="1"/>
        <v>31</v>
      </c>
      <c r="U127" s="802"/>
      <c r="AH127" s="1"/>
    </row>
    <row r="128" spans="1:34" ht="15">
      <c r="A128" s="784"/>
      <c r="B128" s="67" t="s">
        <v>21</v>
      </c>
      <c r="C128" s="114">
        <f>+COUNTIF(C52:AM52,"BD")</f>
        <v>0</v>
      </c>
      <c r="D128" s="114">
        <f>+COUNTIF(C52:AM52,"BH")</f>
        <v>0</v>
      </c>
      <c r="E128" s="114">
        <f>+COUNTIF(C52:AM52,"IN")</f>
        <v>0</v>
      </c>
      <c r="F128" s="114">
        <f>+COUNTIF(C52:AM52,"MD")</f>
        <v>0</v>
      </c>
      <c r="G128" s="114">
        <f>+COUNTIF(C52:AM52,"NP")</f>
        <v>0</v>
      </c>
      <c r="H128" s="114">
        <f>+COUNTIF(C52:AM52,"PK")</f>
        <v>0</v>
      </c>
      <c r="I128" s="114">
        <f>+COUNTIF(C52:AM52,"SL")</f>
        <v>10</v>
      </c>
      <c r="J128" s="114">
        <f>+COUNTIF(C52:AM52,"PO")</f>
        <v>1</v>
      </c>
      <c r="K128" s="114">
        <f>+COUNTIF(C52:AM52,"MT")</f>
        <v>0</v>
      </c>
      <c r="L128" s="114">
        <f>+COUNTIF(C52:AM52,"T")</f>
        <v>0</v>
      </c>
      <c r="M128" s="114">
        <f>+COUNTIF(C52:AM52,"UN")</f>
        <v>0</v>
      </c>
      <c r="N128" s="114">
        <f>+COUNTIF(C52:AM52,"AL")</f>
        <v>0</v>
      </c>
      <c r="O128" s="114">
        <f>+COUNTIF(C52:AM52,"ML")</f>
        <v>0</v>
      </c>
      <c r="P128" s="114">
        <f>+COUNTIF(C52:AN52,"VT")</f>
        <v>15</v>
      </c>
      <c r="Q128" s="114">
        <f>+COUNTIF(C52:AM52,"WE")</f>
        <v>5</v>
      </c>
      <c r="R128" s="742">
        <f t="shared" si="3"/>
        <v>11</v>
      </c>
      <c r="S128" s="742"/>
      <c r="T128" s="742">
        <f t="shared" si="1"/>
        <v>31</v>
      </c>
      <c r="U128" s="743"/>
      <c r="AH128" s="1"/>
    </row>
    <row r="129" spans="1:34" ht="15">
      <c r="A129" s="784"/>
      <c r="B129" s="69" t="s">
        <v>22</v>
      </c>
      <c r="C129" s="114">
        <f>+COUNTIF(C53:AM53,"BD")</f>
        <v>0</v>
      </c>
      <c r="D129" s="114">
        <f>+COUNTIF(C53:AM53,"BH")</f>
        <v>0</v>
      </c>
      <c r="E129" s="114">
        <f>+COUNTIF(C53:AM53,"IN")</f>
        <v>10</v>
      </c>
      <c r="F129" s="114">
        <f>+COUNTIF(C53:AM53,"MD")</f>
        <v>10</v>
      </c>
      <c r="G129" s="114">
        <f>+COUNTIF(C53:AM53,"NP")</f>
        <v>0</v>
      </c>
      <c r="H129" s="114">
        <f>+COUNTIF(C53:AM53,"PK")</f>
        <v>0</v>
      </c>
      <c r="I129" s="114">
        <f>+COUNTIF(C53:AM53,"SL")</f>
        <v>0</v>
      </c>
      <c r="J129" s="114">
        <f>+COUNTIF(C53:AM53,"PO")</f>
        <v>1</v>
      </c>
      <c r="K129" s="114">
        <f>+COUNTIF(C53:AM53,"MT")</f>
        <v>0</v>
      </c>
      <c r="L129" s="114">
        <f>+COUNTIF(C53:AM53,"T")</f>
        <v>2</v>
      </c>
      <c r="M129" s="114">
        <f>+COUNTIF(C53:AM53,"UN")</f>
        <v>0</v>
      </c>
      <c r="N129" s="114">
        <f>+COUNTIF(C53:AM53,"AL")</f>
        <v>0</v>
      </c>
      <c r="O129" s="114">
        <f>+COUNTIF(C53:AM53,"ML")</f>
        <v>0</v>
      </c>
      <c r="P129" s="114">
        <f>+COUNTIF(C53:AN53,"VT")</f>
        <v>0</v>
      </c>
      <c r="Q129" s="114">
        <f>+COUNTIF(C53:AM53,"WE")</f>
        <v>8</v>
      </c>
      <c r="R129" s="742">
        <f t="shared" si="3"/>
        <v>23</v>
      </c>
      <c r="S129" s="742"/>
      <c r="T129" s="742">
        <f t="shared" si="1"/>
        <v>31</v>
      </c>
      <c r="U129" s="743"/>
      <c r="AH129" s="1"/>
    </row>
    <row r="130" spans="1:34" ht="15">
      <c r="A130" s="784"/>
      <c r="B130" s="71" t="s">
        <v>20</v>
      </c>
      <c r="C130" s="114">
        <f>+COUNTIF(C54:AM54,"BD")</f>
        <v>0</v>
      </c>
      <c r="D130" s="114">
        <f>+COUNTIF(C54:AM54,"BH")</f>
        <v>0</v>
      </c>
      <c r="E130" s="114">
        <f>+COUNTIF(C54:AM54,"IN")</f>
        <v>10</v>
      </c>
      <c r="F130" s="114">
        <f>+COUNTIF(C54:AM54,"MD")</f>
        <v>0</v>
      </c>
      <c r="G130" s="114">
        <f>+COUNTIF(C54:AM54,"NP")</f>
        <v>0</v>
      </c>
      <c r="H130" s="114">
        <f>+COUNTIF(C54:AM54,"PK")</f>
        <v>0</v>
      </c>
      <c r="I130" s="114">
        <f>+COUNTIF(C54:AM54,"SL")</f>
        <v>10</v>
      </c>
      <c r="J130" s="114">
        <f>+COUNTIF(C54:AM54,"PO")</f>
        <v>1</v>
      </c>
      <c r="K130" s="114">
        <f>+COUNTIF(C54:AM54,"MT")</f>
        <v>0</v>
      </c>
      <c r="L130" s="114">
        <f>+COUNTIF(C54:AM54,"T")</f>
        <v>1</v>
      </c>
      <c r="M130" s="114">
        <f>+COUNTIF(C54:AM54,"UN")</f>
        <v>0</v>
      </c>
      <c r="N130" s="114">
        <f>+COUNTIF(C54:AM54,"AL")</f>
        <v>0</v>
      </c>
      <c r="O130" s="114">
        <f>+COUNTIF(C54:AM54,"ML")</f>
        <v>0</v>
      </c>
      <c r="P130" s="114">
        <f>+COUNTIF(C54:AN54,"VT")</f>
        <v>0</v>
      </c>
      <c r="Q130" s="114">
        <f>+COUNTIF(C54:AM54,"WE")</f>
        <v>9</v>
      </c>
      <c r="R130" s="742">
        <f t="shared" si="3"/>
        <v>22</v>
      </c>
      <c r="S130" s="742"/>
      <c r="T130" s="742">
        <f aca="true" t="shared" si="4" ref="T130:T156">+SUM(M130:S130)</f>
        <v>31</v>
      </c>
      <c r="U130" s="743"/>
      <c r="AH130" s="1"/>
    </row>
    <row r="131" spans="1:34" ht="15.75" thickBot="1">
      <c r="A131" s="785"/>
      <c r="B131" s="359" t="s">
        <v>36</v>
      </c>
      <c r="C131" s="360">
        <f>+COUNTIF(C55:AM55,"BD")</f>
        <v>0</v>
      </c>
      <c r="D131" s="360">
        <f>+COUNTIF(C55:AM55,"BH")</f>
        <v>0</v>
      </c>
      <c r="E131" s="360">
        <f>+COUNTIF(C55:AM55,"IN")</f>
        <v>0</v>
      </c>
      <c r="F131" s="360">
        <f>+COUNTIF(C55:AM55,"MD")</f>
        <v>0</v>
      </c>
      <c r="G131" s="360">
        <f>+COUNTIF(C55:AM55,"NP")</f>
        <v>0</v>
      </c>
      <c r="H131" s="360">
        <f>+COUNTIF(C55:AM55,"PK")</f>
        <v>0</v>
      </c>
      <c r="I131" s="360">
        <f>+COUNTIF(C55:AM55,"SL")</f>
        <v>0</v>
      </c>
      <c r="J131" s="360">
        <f>+COUNTIF(C55:AM55,"PO")</f>
        <v>16</v>
      </c>
      <c r="K131" s="360">
        <f>+COUNTIF(C55:AM55,"MT")</f>
        <v>0</v>
      </c>
      <c r="L131" s="360">
        <f>+COUNTIF(C55:AM55,"T")</f>
        <v>0</v>
      </c>
      <c r="M131" s="360">
        <f>+COUNTIF(C55:AM55,"UN")</f>
        <v>0</v>
      </c>
      <c r="N131" s="360">
        <f>+COUNTIF(C55:AM55,"AL")</f>
        <v>5</v>
      </c>
      <c r="O131" s="360">
        <f>+COUNTIF(C55:AM55,"ML")</f>
        <v>0</v>
      </c>
      <c r="P131" s="360">
        <f>+COUNTIF(C55:AN55,"VT")</f>
        <v>0</v>
      </c>
      <c r="Q131" s="360">
        <f>+COUNTIF(C55:AM55,"WE")</f>
        <v>10</v>
      </c>
      <c r="R131" s="744">
        <f t="shared" si="3"/>
        <v>16</v>
      </c>
      <c r="S131" s="744"/>
      <c r="T131" s="744">
        <f t="shared" si="4"/>
        <v>31</v>
      </c>
      <c r="U131" s="851"/>
      <c r="AH131" s="1"/>
    </row>
    <row r="132" spans="1:34" ht="15">
      <c r="A132" s="783" t="s">
        <v>8</v>
      </c>
      <c r="B132" s="357" t="s">
        <v>19</v>
      </c>
      <c r="C132" s="358">
        <f>+COUNTIF(C62:AM62,"BD")</f>
        <v>0</v>
      </c>
      <c r="D132" s="358">
        <f>+COUNTIF(C62:AM62,"BH")</f>
        <v>7</v>
      </c>
      <c r="E132" s="358">
        <f>+COUNTIF(C62:AM62,"IN")</f>
        <v>0</v>
      </c>
      <c r="F132" s="358">
        <f>+COUNTIF(C62:AM62,"MD")</f>
        <v>0</v>
      </c>
      <c r="G132" s="358">
        <f>+COUNTIF(C62:AM62,"NP")</f>
        <v>0</v>
      </c>
      <c r="H132" s="358">
        <f>+COUNTIF(C62:AM62,"PK")</f>
        <v>0</v>
      </c>
      <c r="I132" s="358">
        <f>+COUNTIF(C62:AM62,"SL")</f>
        <v>0</v>
      </c>
      <c r="J132" s="358">
        <f>+COUNTIF(C62:AM62,"PO")</f>
        <v>4</v>
      </c>
      <c r="K132" s="358">
        <f>+COUNTIF(C62:AM62,"MT")</f>
        <v>3</v>
      </c>
      <c r="L132" s="358">
        <f>+COUNTIF(C62:AM62,"T")</f>
        <v>3</v>
      </c>
      <c r="M132" s="358">
        <f>+COUNTIF(C62:AM62,"UN")</f>
        <v>1</v>
      </c>
      <c r="N132" s="358">
        <f>+COUNTIF(C62:AM62,"AL")</f>
        <v>7</v>
      </c>
      <c r="O132" s="358">
        <f>+COUNTIF(C62:AM62,"ML")</f>
        <v>0</v>
      </c>
      <c r="P132" s="358">
        <f>+COUNTIF(C62:AN62,"VT")</f>
        <v>0</v>
      </c>
      <c r="Q132" s="358">
        <f>+COUNTIF(C62:AM62,"WE")</f>
        <v>5</v>
      </c>
      <c r="R132" s="756">
        <f t="shared" si="3"/>
        <v>17</v>
      </c>
      <c r="S132" s="756"/>
      <c r="T132" s="756">
        <f t="shared" si="4"/>
        <v>30</v>
      </c>
      <c r="U132" s="802"/>
      <c r="W132" s="384" t="s">
        <v>89</v>
      </c>
      <c r="AH132" s="1"/>
    </row>
    <row r="133" spans="1:40" ht="15" customHeight="1">
      <c r="A133" s="784"/>
      <c r="B133" s="67" t="s">
        <v>21</v>
      </c>
      <c r="C133" s="114">
        <f>+COUNTIF(C63:AM63,"BD")</f>
        <v>0</v>
      </c>
      <c r="D133" s="114">
        <f>+COUNTIF(C63:AM63,"BH")</f>
        <v>7</v>
      </c>
      <c r="E133" s="114">
        <f>+COUNTIF(C63:AM63,"IN")</f>
        <v>0</v>
      </c>
      <c r="F133" s="114">
        <f>+COUNTIF(C63:AM63,"MD")</f>
        <v>0</v>
      </c>
      <c r="G133" s="114">
        <f>+COUNTIF(C63:AM63,"NP")</f>
        <v>0</v>
      </c>
      <c r="H133" s="114">
        <f>+COUNTIF(C63:AM63,"PK")</f>
        <v>0</v>
      </c>
      <c r="I133" s="114">
        <f>+COUNTIF(C63:AM63,"SL")</f>
        <v>0</v>
      </c>
      <c r="J133" s="114">
        <f>+COUNTIF(C63:AM63,"PO")</f>
        <v>4</v>
      </c>
      <c r="K133" s="114">
        <f>+COUNTIF(C63:AM63,"MT")</f>
        <v>3</v>
      </c>
      <c r="L133" s="114">
        <f>+COUNTIF(C63:AM63,"T")</f>
        <v>3</v>
      </c>
      <c r="M133" s="114">
        <f>+COUNTIF(C63:AM63,"UN")</f>
        <v>1</v>
      </c>
      <c r="N133" s="114">
        <f>+COUNTIF(C63:AM63,"AL")</f>
        <v>7</v>
      </c>
      <c r="O133" s="114">
        <f>+COUNTIF(C63:AM63,"ML")</f>
        <v>0</v>
      </c>
      <c r="P133" s="114">
        <f>+COUNTIF(C63:AN63,"VT")</f>
        <v>0</v>
      </c>
      <c r="Q133" s="114">
        <f>+COUNTIF(C63:AM63,"WE")</f>
        <v>5</v>
      </c>
      <c r="R133" s="742">
        <f t="shared" si="3"/>
        <v>17</v>
      </c>
      <c r="S133" s="742"/>
      <c r="T133" s="742">
        <f t="shared" si="4"/>
        <v>30</v>
      </c>
      <c r="U133" s="743"/>
      <c r="W133" s="810" t="s">
        <v>99</v>
      </c>
      <c r="X133" s="811"/>
      <c r="Y133" s="811"/>
      <c r="Z133" s="811"/>
      <c r="AA133" s="811"/>
      <c r="AB133" s="811"/>
      <c r="AC133" s="811"/>
      <c r="AD133" s="811"/>
      <c r="AE133" s="811"/>
      <c r="AF133" s="811"/>
      <c r="AG133" s="811"/>
      <c r="AH133" s="811"/>
      <c r="AI133" s="811"/>
      <c r="AJ133" s="811"/>
      <c r="AK133" s="811"/>
      <c r="AL133" s="811"/>
      <c r="AM133" s="811"/>
      <c r="AN133" s="811"/>
    </row>
    <row r="134" spans="1:40" ht="15">
      <c r="A134" s="784"/>
      <c r="B134" s="69" t="s">
        <v>22</v>
      </c>
      <c r="C134" s="114">
        <f>+COUNTIF(C64:AM64,"BD")</f>
        <v>0</v>
      </c>
      <c r="D134" s="114">
        <f>+COUNTIF(C64:AM64,"BH")</f>
        <v>7</v>
      </c>
      <c r="E134" s="114">
        <f>+COUNTIF(C64:AM64,"IN")</f>
        <v>0</v>
      </c>
      <c r="F134" s="114">
        <f>+COUNTIF(C64:AM64,"MD")</f>
        <v>0</v>
      </c>
      <c r="G134" s="114">
        <f>+COUNTIF(C64:AM64,"NP")</f>
        <v>0</v>
      </c>
      <c r="H134" s="114">
        <f>+COUNTIF(C64:AM64,"PK")</f>
        <v>0</v>
      </c>
      <c r="I134" s="114">
        <f>+COUNTIF(C64:AM64,"SL")</f>
        <v>0</v>
      </c>
      <c r="J134" s="114">
        <f>+COUNTIF(C64:AM64,"PO")</f>
        <v>4</v>
      </c>
      <c r="K134" s="114">
        <f>+COUNTIF(C64:AM64,"MT")</f>
        <v>3</v>
      </c>
      <c r="L134" s="114">
        <f>+COUNTIF(C64:AM64,"T")</f>
        <v>3</v>
      </c>
      <c r="M134" s="114">
        <f>+COUNTIF(C64:AM64,"UN")</f>
        <v>1</v>
      </c>
      <c r="N134" s="114">
        <f>+COUNTIF(C64:AM64,"AL")</f>
        <v>7</v>
      </c>
      <c r="O134" s="114">
        <f>+COUNTIF(C64:AM64,"ML")</f>
        <v>0</v>
      </c>
      <c r="P134" s="114">
        <f>+COUNTIF(C64:AN64,"VT")</f>
        <v>0</v>
      </c>
      <c r="Q134" s="114">
        <f>+COUNTIF(C64:AM64,"WE")</f>
        <v>5</v>
      </c>
      <c r="R134" s="742">
        <f t="shared" si="3"/>
        <v>17</v>
      </c>
      <c r="S134" s="742"/>
      <c r="T134" s="742">
        <f t="shared" si="4"/>
        <v>30</v>
      </c>
      <c r="U134" s="743"/>
      <c r="W134" s="810"/>
      <c r="X134" s="811"/>
      <c r="Y134" s="811"/>
      <c r="Z134" s="811"/>
      <c r="AA134" s="811"/>
      <c r="AB134" s="811"/>
      <c r="AC134" s="811"/>
      <c r="AD134" s="811"/>
      <c r="AE134" s="811"/>
      <c r="AF134" s="811"/>
      <c r="AG134" s="811"/>
      <c r="AH134" s="811"/>
      <c r="AI134" s="811"/>
      <c r="AJ134" s="811"/>
      <c r="AK134" s="811"/>
      <c r="AL134" s="811"/>
      <c r="AM134" s="811"/>
      <c r="AN134" s="811"/>
    </row>
    <row r="135" spans="1:40" ht="15" customHeight="1">
      <c r="A135" s="784"/>
      <c r="B135" s="71" t="s">
        <v>20</v>
      </c>
      <c r="C135" s="114">
        <f>+COUNTIF(C65:AM65,"BD")</f>
        <v>0</v>
      </c>
      <c r="D135" s="114">
        <f>+COUNTIF(C65:AM65,"BH")</f>
        <v>7</v>
      </c>
      <c r="E135" s="114">
        <f>+COUNTIF(C65:AM65,"IN")</f>
        <v>0</v>
      </c>
      <c r="F135" s="114">
        <f>+COUNTIF(C65:AM65,"MD")</f>
        <v>0</v>
      </c>
      <c r="G135" s="114">
        <f>+COUNTIF(C65:AM65,"NP")</f>
        <v>0</v>
      </c>
      <c r="H135" s="114">
        <f>+COUNTIF(C65:AM65,"PK")</f>
        <v>0</v>
      </c>
      <c r="I135" s="114">
        <f>+COUNTIF(C65:AM65,"SL")</f>
        <v>0</v>
      </c>
      <c r="J135" s="114">
        <f>+COUNTIF(C65:AM65,"PO")</f>
        <v>4</v>
      </c>
      <c r="K135" s="114">
        <f>+COUNTIF(C65:AM65,"MT")</f>
        <v>3</v>
      </c>
      <c r="L135" s="114">
        <f>+COUNTIF(C65:AM65,"T")</f>
        <v>3</v>
      </c>
      <c r="M135" s="114">
        <f>+COUNTIF(C65:AM65,"UN")</f>
        <v>1</v>
      </c>
      <c r="N135" s="114">
        <f>+COUNTIF(C65:AM65,"AL")</f>
        <v>7</v>
      </c>
      <c r="O135" s="114">
        <f>+COUNTIF(C65:AM65,"ML")</f>
        <v>0</v>
      </c>
      <c r="P135" s="114">
        <f>+COUNTIF(C65:AN65,"VT")</f>
        <v>0</v>
      </c>
      <c r="Q135" s="114">
        <f>+COUNTIF(C65:AM65,"WE")</f>
        <v>5</v>
      </c>
      <c r="R135" s="742">
        <f t="shared" si="3"/>
        <v>17</v>
      </c>
      <c r="S135" s="742"/>
      <c r="T135" s="742">
        <f t="shared" si="4"/>
        <v>30</v>
      </c>
      <c r="U135" s="743"/>
      <c r="W135" s="810"/>
      <c r="X135" s="811"/>
      <c r="Y135" s="811"/>
      <c r="Z135" s="811"/>
      <c r="AA135" s="811"/>
      <c r="AB135" s="811"/>
      <c r="AC135" s="811"/>
      <c r="AD135" s="811"/>
      <c r="AE135" s="811"/>
      <c r="AF135" s="811"/>
      <c r="AG135" s="811"/>
      <c r="AH135" s="811"/>
      <c r="AI135" s="811"/>
      <c r="AJ135" s="811"/>
      <c r="AK135" s="811"/>
      <c r="AL135" s="811"/>
      <c r="AM135" s="811"/>
      <c r="AN135" s="811"/>
    </row>
    <row r="136" spans="1:40" ht="15.75" thickBot="1">
      <c r="A136" s="785"/>
      <c r="B136" s="359" t="s">
        <v>36</v>
      </c>
      <c r="C136" s="360">
        <f>+COUNTIF(C66:AM66,"BD")</f>
        <v>0</v>
      </c>
      <c r="D136" s="360">
        <f>+COUNTIF(C66:AM66,"BH")</f>
        <v>0</v>
      </c>
      <c r="E136" s="360">
        <f>+COUNTIF(C66:AM66,"IN")</f>
        <v>0</v>
      </c>
      <c r="F136" s="360">
        <f>+COUNTIF(C66:AM66,"MD")</f>
        <v>0</v>
      </c>
      <c r="G136" s="360">
        <f>+COUNTIF(C66:AM66,"NP")</f>
        <v>0</v>
      </c>
      <c r="H136" s="360">
        <f>+COUNTIF(C66:AM66,"PK")</f>
        <v>0</v>
      </c>
      <c r="I136" s="360">
        <f>+COUNTIF(C66:AM66,"SL")</f>
        <v>0</v>
      </c>
      <c r="J136" s="360">
        <f>+COUNTIF(C66:AM66,"PO")</f>
        <v>16</v>
      </c>
      <c r="K136" s="360">
        <f>+COUNTIF(C66:AM66,"MT")</f>
        <v>4</v>
      </c>
      <c r="L136" s="360">
        <f>+COUNTIF(C66:AM66,"T")</f>
        <v>3</v>
      </c>
      <c r="M136" s="360">
        <f>+COUNTIF(C66:AM66,"UN")</f>
        <v>1</v>
      </c>
      <c r="N136" s="360">
        <f>+COUNTIF(C66:AM66,"AL")</f>
        <v>0</v>
      </c>
      <c r="O136" s="360">
        <f>+COUNTIF(C66:AM66,"ML")</f>
        <v>0</v>
      </c>
      <c r="P136" s="360">
        <f>+COUNTIF(C66:AN66,"VT")</f>
        <v>0</v>
      </c>
      <c r="Q136" s="360">
        <f>+COUNTIF(C66:AM66,"WE")</f>
        <v>6</v>
      </c>
      <c r="R136" s="744">
        <f t="shared" si="3"/>
        <v>23</v>
      </c>
      <c r="S136" s="744"/>
      <c r="T136" s="744">
        <f t="shared" si="4"/>
        <v>30</v>
      </c>
      <c r="U136" s="851"/>
      <c r="W136" s="810"/>
      <c r="X136" s="811"/>
      <c r="Y136" s="811"/>
      <c r="Z136" s="811"/>
      <c r="AA136" s="811"/>
      <c r="AB136" s="811"/>
      <c r="AC136" s="811"/>
      <c r="AD136" s="811"/>
      <c r="AE136" s="811"/>
      <c r="AF136" s="811"/>
      <c r="AG136" s="811"/>
      <c r="AH136" s="811"/>
      <c r="AI136" s="811"/>
      <c r="AJ136" s="811"/>
      <c r="AK136" s="811"/>
      <c r="AL136" s="811"/>
      <c r="AM136" s="811"/>
      <c r="AN136" s="811"/>
    </row>
    <row r="137" spans="1:40" ht="15">
      <c r="A137" s="783" t="s">
        <v>9</v>
      </c>
      <c r="B137" s="357" t="s">
        <v>19</v>
      </c>
      <c r="C137" s="358">
        <f>+COUNTIF(C68:AM68,"BD")</f>
        <v>0</v>
      </c>
      <c r="D137" s="358">
        <f>+COUNTIF(C68:AM68,"BH")</f>
        <v>0</v>
      </c>
      <c r="E137" s="358">
        <f>+COUNTIF(C68:AM68,"IN")</f>
        <v>0</v>
      </c>
      <c r="F137" s="358">
        <f>+COUNTIF(C68:AM68,"MD")</f>
        <v>0</v>
      </c>
      <c r="G137" s="358">
        <f>+COUNTIF(C68:AM68,"NP")</f>
        <v>0</v>
      </c>
      <c r="H137" s="358">
        <f>+COUNTIF(C68:AM68,"PK")</f>
        <v>5</v>
      </c>
      <c r="I137" s="358">
        <f>+COUNTIF(C68:AM68,"SL")</f>
        <v>0</v>
      </c>
      <c r="J137" s="358">
        <f>+COUNTIF(C68:AM68,"PO")</f>
        <v>17</v>
      </c>
      <c r="K137" s="358">
        <f>+COUNTIF(C68:AM68,"MT")</f>
        <v>0</v>
      </c>
      <c r="L137" s="358">
        <f>+COUNTIF(C68:AM68,"T")</f>
        <v>1</v>
      </c>
      <c r="M137" s="358">
        <f>+COUNTIF(C68:AM68,"UN")</f>
        <v>0</v>
      </c>
      <c r="N137" s="358">
        <f>+COUNTIF(C68:AM68,"AL")</f>
        <v>0</v>
      </c>
      <c r="O137" s="358">
        <f>+COUNTIF(C68:AM68,"ML")</f>
        <v>0</v>
      </c>
      <c r="P137" s="358">
        <f>+COUNTIF(C68:AN68,"VT")</f>
        <v>0</v>
      </c>
      <c r="Q137" s="358">
        <f>+COUNTIF(C68:AM68,"WE")</f>
        <v>8</v>
      </c>
      <c r="R137" s="756">
        <f t="shared" si="3"/>
        <v>23</v>
      </c>
      <c r="S137" s="756"/>
      <c r="T137" s="756">
        <f t="shared" si="4"/>
        <v>31</v>
      </c>
      <c r="U137" s="802"/>
      <c r="W137" s="810"/>
      <c r="X137" s="811"/>
      <c r="Y137" s="811"/>
      <c r="Z137" s="811"/>
      <c r="AA137" s="811"/>
      <c r="AB137" s="811"/>
      <c r="AC137" s="811"/>
      <c r="AD137" s="811"/>
      <c r="AE137" s="811"/>
      <c r="AF137" s="811"/>
      <c r="AG137" s="811"/>
      <c r="AH137" s="811"/>
      <c r="AI137" s="811"/>
      <c r="AJ137" s="811"/>
      <c r="AK137" s="811"/>
      <c r="AL137" s="811"/>
      <c r="AM137" s="811"/>
      <c r="AN137" s="811"/>
    </row>
    <row r="138" spans="1:40" ht="15">
      <c r="A138" s="784"/>
      <c r="B138" s="67" t="s">
        <v>21</v>
      </c>
      <c r="C138" s="114">
        <f>+COUNTIF(C69:AM69,"BD")</f>
        <v>0</v>
      </c>
      <c r="D138" s="114">
        <f>+COUNTIF(C69:AM69,"BH")</f>
        <v>0</v>
      </c>
      <c r="E138" s="114">
        <f>+COUNTIF(C69:AM69,"IN")</f>
        <v>0</v>
      </c>
      <c r="F138" s="114">
        <f>+COUNTIF(C69:AM69,"MD")</f>
        <v>0</v>
      </c>
      <c r="G138" s="114">
        <f>+COUNTIF(C69:AM69,"NP")</f>
        <v>0</v>
      </c>
      <c r="H138" s="114">
        <f>+COUNTIF(C69:AM69,"PK")</f>
        <v>5</v>
      </c>
      <c r="I138" s="114">
        <f>+COUNTIF(C69:AM69,"SL")</f>
        <v>0</v>
      </c>
      <c r="J138" s="114">
        <f>+COUNTIF(C69:AM69,"PO")</f>
        <v>17</v>
      </c>
      <c r="K138" s="114">
        <f>+COUNTIF(C69:AM69,"MT")</f>
        <v>0</v>
      </c>
      <c r="L138" s="114">
        <f>+COUNTIF(C69:AM69,"T")</f>
        <v>1</v>
      </c>
      <c r="M138" s="114">
        <f>+COUNTIF(C69:AM69,"UN")</f>
        <v>0</v>
      </c>
      <c r="N138" s="114">
        <f>+COUNTIF(C69:AM69,"AL")</f>
        <v>0</v>
      </c>
      <c r="O138" s="114">
        <f>+COUNTIF(C69:AM69,"ML")</f>
        <v>0</v>
      </c>
      <c r="P138" s="114">
        <f>+COUNTIF(C69:AN69,"VT")</f>
        <v>0</v>
      </c>
      <c r="Q138" s="114">
        <f>+COUNTIF(C69:AM69,"WE")</f>
        <v>8</v>
      </c>
      <c r="R138" s="742">
        <f t="shared" si="3"/>
        <v>23</v>
      </c>
      <c r="S138" s="742"/>
      <c r="T138" s="742">
        <f t="shared" si="4"/>
        <v>31</v>
      </c>
      <c r="U138" s="743"/>
      <c r="W138" s="810"/>
      <c r="X138" s="811"/>
      <c r="Y138" s="811"/>
      <c r="Z138" s="811"/>
      <c r="AA138" s="811"/>
      <c r="AB138" s="811"/>
      <c r="AC138" s="811"/>
      <c r="AD138" s="811"/>
      <c r="AE138" s="811"/>
      <c r="AF138" s="811"/>
      <c r="AG138" s="811"/>
      <c r="AH138" s="811"/>
      <c r="AI138" s="811"/>
      <c r="AJ138" s="811"/>
      <c r="AK138" s="811"/>
      <c r="AL138" s="811"/>
      <c r="AM138" s="811"/>
      <c r="AN138" s="811"/>
    </row>
    <row r="139" spans="1:40" ht="15">
      <c r="A139" s="784"/>
      <c r="B139" s="69" t="s">
        <v>22</v>
      </c>
      <c r="C139" s="114">
        <f>+COUNTIF(C70:AM70,"BD")</f>
        <v>0</v>
      </c>
      <c r="D139" s="114">
        <f>+COUNTIF(C70:AM70,"BH")</f>
        <v>0</v>
      </c>
      <c r="E139" s="114">
        <f>+COUNTIF(C70:AM70,"IN")</f>
        <v>0</v>
      </c>
      <c r="F139" s="114">
        <f>+COUNTIF(C70:AM70,"MD")</f>
        <v>0</v>
      </c>
      <c r="G139" s="114">
        <f>+COUNTIF(C70:AM70,"NP")</f>
        <v>0</v>
      </c>
      <c r="H139" s="114">
        <f>+COUNTIF(C70:AM70,"PK")</f>
        <v>5</v>
      </c>
      <c r="I139" s="114">
        <f>+COUNTIF(C70:AM70,"SL")</f>
        <v>0</v>
      </c>
      <c r="J139" s="114">
        <f>+COUNTIF(C70:AM70,"PO")</f>
        <v>12</v>
      </c>
      <c r="K139" s="114">
        <f>+COUNTIF(C70:AM70,"MT")</f>
        <v>0</v>
      </c>
      <c r="L139" s="114">
        <f>+COUNTIF(C70:AM70,"T")</f>
        <v>1</v>
      </c>
      <c r="M139" s="114">
        <f>+COUNTIF(C70:AM70,"UN")</f>
        <v>0</v>
      </c>
      <c r="N139" s="114">
        <f>+COUNTIF(C70:AM70,"AL")</f>
        <v>5</v>
      </c>
      <c r="O139" s="114">
        <f>+COUNTIF(C70:AM70,"ML")</f>
        <v>0</v>
      </c>
      <c r="P139" s="114">
        <f>+COUNTIF(C70:AN70,"VT")</f>
        <v>0</v>
      </c>
      <c r="Q139" s="114">
        <f>+COUNTIF(C70:AM70,"WE")</f>
        <v>8</v>
      </c>
      <c r="R139" s="742">
        <f t="shared" si="3"/>
        <v>18</v>
      </c>
      <c r="S139" s="742"/>
      <c r="T139" s="742">
        <f t="shared" si="4"/>
        <v>31</v>
      </c>
      <c r="U139" s="743"/>
      <c r="W139" s="822"/>
      <c r="X139" s="823"/>
      <c r="Y139" s="823"/>
      <c r="Z139" s="823"/>
      <c r="AA139" s="823"/>
      <c r="AB139" s="823"/>
      <c r="AC139" s="823"/>
      <c r="AD139" s="823"/>
      <c r="AE139" s="823"/>
      <c r="AF139" s="823"/>
      <c r="AG139" s="823"/>
      <c r="AH139" s="823"/>
      <c r="AI139" s="823"/>
      <c r="AJ139" s="823"/>
      <c r="AK139" s="823"/>
      <c r="AL139" s="823"/>
      <c r="AM139" s="823"/>
      <c r="AN139" s="823"/>
    </row>
    <row r="140" spans="1:40" ht="15">
      <c r="A140" s="784"/>
      <c r="B140" s="71" t="s">
        <v>20</v>
      </c>
      <c r="C140" s="114">
        <f>+COUNTIF(C71:AM71,"BD")</f>
        <v>0</v>
      </c>
      <c r="D140" s="114">
        <f>+COUNTIF(C71:AM71,"BH")</f>
        <v>0</v>
      </c>
      <c r="E140" s="114">
        <f>+COUNTIF(C71:AM71,"IN")</f>
        <v>0</v>
      </c>
      <c r="F140" s="114">
        <f>+COUNTIF(C71:AM71,"MD")</f>
        <v>0</v>
      </c>
      <c r="G140" s="114">
        <f>+COUNTIF(C71:AM71,"NP")</f>
        <v>0</v>
      </c>
      <c r="H140" s="114">
        <f>+COUNTIF(C71:AM71,"PK")</f>
        <v>5</v>
      </c>
      <c r="I140" s="114">
        <f>+COUNTIF(C71:AM71,"SL")</f>
        <v>0</v>
      </c>
      <c r="J140" s="114">
        <f>+COUNTIF(C71:AM71,"PO")</f>
        <v>17</v>
      </c>
      <c r="K140" s="114">
        <f>+COUNTIF(C71:AM71,"MT")</f>
        <v>0</v>
      </c>
      <c r="L140" s="114">
        <f>+COUNTIF(C71:AM71,"T")</f>
        <v>1</v>
      </c>
      <c r="M140" s="114">
        <f>+COUNTIF(C71:AM71,"UN")</f>
        <v>0</v>
      </c>
      <c r="N140" s="114">
        <f>+COUNTIF(C71:AM71,"AL")</f>
        <v>0</v>
      </c>
      <c r="O140" s="114">
        <f>+COUNTIF(C71:AM71,"ML")</f>
        <v>0</v>
      </c>
      <c r="P140" s="114">
        <f>+COUNTIF(C71:AN71,"VT")</f>
        <v>0</v>
      </c>
      <c r="Q140" s="114">
        <f>+COUNTIF(C71:AM71,"WE")</f>
        <v>8</v>
      </c>
      <c r="R140" s="742">
        <f t="shared" si="3"/>
        <v>23</v>
      </c>
      <c r="S140" s="742"/>
      <c r="T140" s="742">
        <f t="shared" si="4"/>
        <v>31</v>
      </c>
      <c r="U140" s="743"/>
      <c r="W140" s="385"/>
      <c r="X140" s="385"/>
      <c r="Y140" s="385"/>
      <c r="Z140" s="385"/>
      <c r="AA140" s="385"/>
      <c r="AB140" s="385"/>
      <c r="AC140" s="385"/>
      <c r="AD140" s="385"/>
      <c r="AE140" s="385"/>
      <c r="AF140" s="385"/>
      <c r="AG140" s="385"/>
      <c r="AH140" s="385"/>
      <c r="AI140" s="385"/>
      <c r="AJ140" s="385"/>
      <c r="AK140" s="385"/>
      <c r="AL140" s="385"/>
      <c r="AM140" s="385"/>
      <c r="AN140" s="385"/>
    </row>
    <row r="141" spans="1:40" ht="15.75" customHeight="1" thickBot="1">
      <c r="A141" s="785"/>
      <c r="B141" s="359" t="s">
        <v>36</v>
      </c>
      <c r="C141" s="360">
        <f>+COUNTIF(C72:AM72,"BD")</f>
        <v>0</v>
      </c>
      <c r="D141" s="360">
        <f>+COUNTIF(C72:AM72,"BH")</f>
        <v>0</v>
      </c>
      <c r="E141" s="360">
        <f>+COUNTIF(C72:AM72,"IN")</f>
        <v>0</v>
      </c>
      <c r="F141" s="360">
        <f>+COUNTIF(C72:AM72,"MD")</f>
        <v>0</v>
      </c>
      <c r="G141" s="360">
        <f>+COUNTIF(C72:AM72,"NP")</f>
        <v>0</v>
      </c>
      <c r="H141" s="360">
        <f>+COUNTIF(C72:AM72,"PK")</f>
        <v>0</v>
      </c>
      <c r="I141" s="360">
        <f>+COUNTIF(C72:AM72,"SL")</f>
        <v>0</v>
      </c>
      <c r="J141" s="360">
        <f>+COUNTIF(C72:AM72,"PO")</f>
        <v>17</v>
      </c>
      <c r="K141" s="360">
        <f>+COUNTIF(C72:AM72,"MT")</f>
        <v>5</v>
      </c>
      <c r="L141" s="360">
        <f>+COUNTIF(C72:AM72,"T")</f>
        <v>3</v>
      </c>
      <c r="M141" s="360">
        <f>+COUNTIF(C72:AM72,"UN")</f>
        <v>0</v>
      </c>
      <c r="N141" s="360">
        <f>+COUNTIF(C72:AM72,"AL")</f>
        <v>0</v>
      </c>
      <c r="O141" s="360">
        <f>+COUNTIF(C72:AM72,"ML")</f>
        <v>0</v>
      </c>
      <c r="P141" s="360">
        <f>+COUNTIF(C72:AN72,"VT")</f>
        <v>0</v>
      </c>
      <c r="Q141" s="360">
        <f>+COUNTIF(C72:AM72,"WE")</f>
        <v>6</v>
      </c>
      <c r="R141" s="744">
        <f t="shared" si="3"/>
        <v>25</v>
      </c>
      <c r="S141" s="744"/>
      <c r="T141" s="744">
        <f t="shared" si="4"/>
        <v>31</v>
      </c>
      <c r="U141" s="851"/>
      <c r="W141" s="824" t="s">
        <v>98</v>
      </c>
      <c r="X141" s="825"/>
      <c r="Y141" s="825"/>
      <c r="Z141" s="825"/>
      <c r="AA141" s="825"/>
      <c r="AB141" s="825"/>
      <c r="AC141" s="825"/>
      <c r="AD141" s="825"/>
      <c r="AE141" s="825"/>
      <c r="AF141" s="825"/>
      <c r="AG141" s="825"/>
      <c r="AH141" s="825"/>
      <c r="AI141" s="825"/>
      <c r="AJ141" s="825"/>
      <c r="AK141" s="825"/>
      <c r="AL141" s="825"/>
      <c r="AM141" s="825"/>
      <c r="AN141" s="826"/>
    </row>
    <row r="142" spans="1:40" ht="15">
      <c r="A142" s="783" t="s">
        <v>10</v>
      </c>
      <c r="B142" s="357" t="s">
        <v>19</v>
      </c>
      <c r="C142" s="358">
        <f>+COUNTIF(C74:AM74,"BD")</f>
        <v>0</v>
      </c>
      <c r="D142" s="358">
        <f>+COUNTIF(C74:AM74,"BH")</f>
        <v>0</v>
      </c>
      <c r="E142" s="358">
        <f>+COUNTIF(C74:AM74,"IN")</f>
        <v>9</v>
      </c>
      <c r="F142" s="358">
        <f>+COUNTIF(C74:AM74,"MD")</f>
        <v>0</v>
      </c>
      <c r="G142" s="358">
        <f>+COUNTIF(C74:AM74,"NP")</f>
        <v>0</v>
      </c>
      <c r="H142" s="358">
        <f>+COUNTIF(C74:AM74,"PK")</f>
        <v>10</v>
      </c>
      <c r="I142" s="358">
        <f>+COUNTIF(C74:AM74,"SL")</f>
        <v>0</v>
      </c>
      <c r="J142" s="358">
        <f>+COUNTIF(C74:AM74,"PO")</f>
        <v>1</v>
      </c>
      <c r="K142" s="358">
        <f>+COUNTIF(C74:AM74,"MT")</f>
        <v>0</v>
      </c>
      <c r="L142" s="358">
        <f>+COUNTIF(C74:AM74,"T")</f>
        <v>1</v>
      </c>
      <c r="M142" s="358">
        <f>+COUNTIF(C74:AM74,"UN")</f>
        <v>1</v>
      </c>
      <c r="N142" s="358">
        <f>+COUNTIF(C74:AM74,"AL")</f>
        <v>0</v>
      </c>
      <c r="O142" s="358">
        <f>+COUNTIF(C74:AM74,"ML")</f>
        <v>0</v>
      </c>
      <c r="P142" s="358">
        <f>+COUNTIF(C74:AN74,"VT")</f>
        <v>0</v>
      </c>
      <c r="Q142" s="358">
        <f>+COUNTIF(C74:AM74,"WE")</f>
        <v>8</v>
      </c>
      <c r="R142" s="756">
        <f t="shared" si="3"/>
        <v>21</v>
      </c>
      <c r="S142" s="756"/>
      <c r="T142" s="756">
        <f t="shared" si="4"/>
        <v>30</v>
      </c>
      <c r="U142" s="802"/>
      <c r="W142" s="827"/>
      <c r="X142" s="828"/>
      <c r="Y142" s="828"/>
      <c r="Z142" s="828"/>
      <c r="AA142" s="828"/>
      <c r="AB142" s="828"/>
      <c r="AC142" s="828"/>
      <c r="AD142" s="828"/>
      <c r="AE142" s="828"/>
      <c r="AF142" s="828"/>
      <c r="AG142" s="828"/>
      <c r="AH142" s="828"/>
      <c r="AI142" s="828"/>
      <c r="AJ142" s="828"/>
      <c r="AK142" s="828"/>
      <c r="AL142" s="828"/>
      <c r="AM142" s="828"/>
      <c r="AN142" s="829"/>
    </row>
    <row r="143" spans="1:40" ht="15">
      <c r="A143" s="784"/>
      <c r="B143" s="67" t="s">
        <v>21</v>
      </c>
      <c r="C143" s="114">
        <f>+COUNTIF(C75:AM75,"BD")</f>
        <v>0</v>
      </c>
      <c r="D143" s="114">
        <f>+COUNTIF(C75:AM75,"BH")</f>
        <v>0</v>
      </c>
      <c r="E143" s="114">
        <f>+COUNTIF(C75:AM75,"IN")</f>
        <v>9</v>
      </c>
      <c r="F143" s="114">
        <f>+COUNTIF(C75:AM75,"MD")</f>
        <v>0</v>
      </c>
      <c r="G143" s="114">
        <f>+COUNTIF(C75:AM75,"NP")</f>
        <v>0</v>
      </c>
      <c r="H143" s="114">
        <f>+COUNTIF(C75:AM75,"PK")</f>
        <v>10</v>
      </c>
      <c r="I143" s="114">
        <f>+COUNTIF(C75:AM75,"SL")</f>
        <v>0</v>
      </c>
      <c r="J143" s="114">
        <f>+COUNTIF(C75:AM75,"PO")</f>
        <v>1</v>
      </c>
      <c r="K143" s="114">
        <f>+COUNTIF(C75:AM75,"MT")</f>
        <v>0</v>
      </c>
      <c r="L143" s="114">
        <f>+COUNTIF(C75:AM75,"T")</f>
        <v>1</v>
      </c>
      <c r="M143" s="114">
        <f>+COUNTIF(C75:AM75,"UN")</f>
        <v>1</v>
      </c>
      <c r="N143" s="114">
        <f>+COUNTIF(C75:AM75,"AL")</f>
        <v>0</v>
      </c>
      <c r="O143" s="114">
        <f>+COUNTIF(C75:AM75,"ML")</f>
        <v>0</v>
      </c>
      <c r="P143" s="114">
        <f>+COUNTIF(C75:AN75,"VT")</f>
        <v>0</v>
      </c>
      <c r="Q143" s="114">
        <f>+COUNTIF(C75:AM75,"WE")</f>
        <v>8</v>
      </c>
      <c r="R143" s="742">
        <f t="shared" si="3"/>
        <v>21</v>
      </c>
      <c r="S143" s="742"/>
      <c r="T143" s="742">
        <f t="shared" si="4"/>
        <v>30</v>
      </c>
      <c r="U143" s="743"/>
      <c r="W143" s="827"/>
      <c r="X143" s="828"/>
      <c r="Y143" s="828"/>
      <c r="Z143" s="828"/>
      <c r="AA143" s="828"/>
      <c r="AB143" s="828"/>
      <c r="AC143" s="828"/>
      <c r="AD143" s="828"/>
      <c r="AE143" s="828"/>
      <c r="AF143" s="828"/>
      <c r="AG143" s="828"/>
      <c r="AH143" s="828"/>
      <c r="AI143" s="828"/>
      <c r="AJ143" s="828"/>
      <c r="AK143" s="828"/>
      <c r="AL143" s="828"/>
      <c r="AM143" s="828"/>
      <c r="AN143" s="829"/>
    </row>
    <row r="144" spans="1:40" ht="15">
      <c r="A144" s="784"/>
      <c r="B144" s="69" t="s">
        <v>22</v>
      </c>
      <c r="C144" s="114">
        <f>+COUNTIF(C76:AM76,"BD")</f>
        <v>0</v>
      </c>
      <c r="D144" s="114">
        <f>+COUNTIF(C76:AM76,"BH")</f>
        <v>0</v>
      </c>
      <c r="E144" s="114">
        <f>+COUNTIF(C76:AM76,"IN")</f>
        <v>9</v>
      </c>
      <c r="F144" s="114">
        <f>+COUNTIF(C76:AM76,"MD")</f>
        <v>0</v>
      </c>
      <c r="G144" s="114">
        <f>+COUNTIF(C76:AM76,"NP")</f>
        <v>0</v>
      </c>
      <c r="H144" s="114">
        <f>+COUNTIF(C76:AM76,"PK")</f>
        <v>10</v>
      </c>
      <c r="I144" s="114">
        <f>+COUNTIF(C76:AM76,"SL")</f>
        <v>0</v>
      </c>
      <c r="J144" s="114">
        <f>+COUNTIF(C76:AM76,"PO")</f>
        <v>1</v>
      </c>
      <c r="K144" s="114">
        <f>+COUNTIF(C76:AM76,"MT")</f>
        <v>0</v>
      </c>
      <c r="L144" s="114">
        <f>+COUNTIF(C76:AM76,"T")</f>
        <v>1</v>
      </c>
      <c r="M144" s="114">
        <f>+COUNTIF(C76:AM76,"UN")</f>
        <v>1</v>
      </c>
      <c r="N144" s="114">
        <f>+COUNTIF(C76:AM76,"AL")</f>
        <v>0</v>
      </c>
      <c r="O144" s="114">
        <f>+COUNTIF(C76:AM76,"ML")</f>
        <v>0</v>
      </c>
      <c r="P144" s="114">
        <f>+COUNTIF(C76:AN76,"VT")</f>
        <v>0</v>
      </c>
      <c r="Q144" s="114">
        <f>+COUNTIF(C76:AM76,"WE")</f>
        <v>8</v>
      </c>
      <c r="R144" s="742">
        <f t="shared" si="3"/>
        <v>21</v>
      </c>
      <c r="S144" s="742"/>
      <c r="T144" s="742">
        <f t="shared" si="4"/>
        <v>30</v>
      </c>
      <c r="U144" s="743"/>
      <c r="W144" s="827"/>
      <c r="X144" s="828"/>
      <c r="Y144" s="828"/>
      <c r="Z144" s="828"/>
      <c r="AA144" s="828"/>
      <c r="AB144" s="828"/>
      <c r="AC144" s="828"/>
      <c r="AD144" s="828"/>
      <c r="AE144" s="828"/>
      <c r="AF144" s="828"/>
      <c r="AG144" s="828"/>
      <c r="AH144" s="828"/>
      <c r="AI144" s="828"/>
      <c r="AJ144" s="828"/>
      <c r="AK144" s="828"/>
      <c r="AL144" s="828"/>
      <c r="AM144" s="828"/>
      <c r="AN144" s="829"/>
    </row>
    <row r="145" spans="1:40" ht="15">
      <c r="A145" s="784"/>
      <c r="B145" s="71" t="s">
        <v>20</v>
      </c>
      <c r="C145" s="114">
        <f>+COUNTIF(C77:AM77,"BD")</f>
        <v>0</v>
      </c>
      <c r="D145" s="114">
        <f>+COUNTIF(C77:AM77,"BH")</f>
        <v>0</v>
      </c>
      <c r="E145" s="114">
        <f>+COUNTIF(C77:AM77,"IN")</f>
        <v>9</v>
      </c>
      <c r="F145" s="114">
        <f>+COUNTIF(C77:AM77,"MD")</f>
        <v>0</v>
      </c>
      <c r="G145" s="114">
        <f>+COUNTIF(C77:AM77,"NP")</f>
        <v>0</v>
      </c>
      <c r="H145" s="114">
        <f>+COUNTIF(C77:AM77,"PK")</f>
        <v>10</v>
      </c>
      <c r="I145" s="114">
        <f>+COUNTIF(C77:AM77,"SL")</f>
        <v>0</v>
      </c>
      <c r="J145" s="114">
        <f>+COUNTIF(C77:AM77,"PO")</f>
        <v>1</v>
      </c>
      <c r="K145" s="114">
        <f>+COUNTIF(C77:AM77,"MT")</f>
        <v>0</v>
      </c>
      <c r="L145" s="114">
        <f>+COUNTIF(C77:AM77,"T")</f>
        <v>1</v>
      </c>
      <c r="M145" s="114">
        <f>+COUNTIF(C77:AM77,"UN")</f>
        <v>1</v>
      </c>
      <c r="N145" s="114">
        <f>+COUNTIF(C77:AM77,"AL")</f>
        <v>0</v>
      </c>
      <c r="O145" s="114">
        <f>+COUNTIF(C77:AM77,"ML")</f>
        <v>0</v>
      </c>
      <c r="P145" s="114">
        <f>+COUNTIF(C77:AN77,"VT")</f>
        <v>0</v>
      </c>
      <c r="Q145" s="114">
        <f>+COUNTIF(C77:AM77,"WE")</f>
        <v>8</v>
      </c>
      <c r="R145" s="742">
        <f t="shared" si="3"/>
        <v>21</v>
      </c>
      <c r="S145" s="742"/>
      <c r="T145" s="742">
        <f t="shared" si="4"/>
        <v>30</v>
      </c>
      <c r="U145" s="743"/>
      <c r="W145" s="827"/>
      <c r="X145" s="828"/>
      <c r="Y145" s="828"/>
      <c r="Z145" s="828"/>
      <c r="AA145" s="828"/>
      <c r="AB145" s="828"/>
      <c r="AC145" s="828"/>
      <c r="AD145" s="828"/>
      <c r="AE145" s="828"/>
      <c r="AF145" s="828"/>
      <c r="AG145" s="828"/>
      <c r="AH145" s="828"/>
      <c r="AI145" s="828"/>
      <c r="AJ145" s="828"/>
      <c r="AK145" s="828"/>
      <c r="AL145" s="828"/>
      <c r="AM145" s="828"/>
      <c r="AN145" s="829"/>
    </row>
    <row r="146" spans="1:40" ht="15.75" thickBot="1">
      <c r="A146" s="785"/>
      <c r="B146" s="359" t="s">
        <v>36</v>
      </c>
      <c r="C146" s="360">
        <f>+COUNTIF(C78:AM78,"BD")</f>
        <v>0</v>
      </c>
      <c r="D146" s="360">
        <f>+COUNTIF(C78:AM78,"BH")</f>
        <v>0</v>
      </c>
      <c r="E146" s="360">
        <f>+COUNTIF(C78:AM78,"IN")</f>
        <v>0</v>
      </c>
      <c r="F146" s="360">
        <f>+COUNTIF(C78:AM78,"MD")</f>
        <v>0</v>
      </c>
      <c r="G146" s="360">
        <f>+COUNTIF(C78:AM78,"NP")</f>
        <v>0</v>
      </c>
      <c r="H146" s="360">
        <f>+COUNTIF(C78:AM78,"PK")</f>
        <v>0</v>
      </c>
      <c r="I146" s="360">
        <f>+COUNTIF(C78:AM78,"SL")</f>
        <v>0</v>
      </c>
      <c r="J146" s="360">
        <f>+COUNTIF(C78:AM78,"PO")</f>
        <v>20</v>
      </c>
      <c r="K146" s="360">
        <f>+COUNTIF(C78:AM78,"MT")</f>
        <v>0</v>
      </c>
      <c r="L146" s="360">
        <f>+COUNTIF(C78:AM78,"T")</f>
        <v>0</v>
      </c>
      <c r="M146" s="360">
        <f>+COUNTIF(C78:AM78,"UN")</f>
        <v>1</v>
      </c>
      <c r="N146" s="360">
        <f>+COUNTIF(C78:AM78,"AL")</f>
        <v>0</v>
      </c>
      <c r="O146" s="360">
        <f>+COUNTIF(C78:AM78,"ML")</f>
        <v>0</v>
      </c>
      <c r="P146" s="360">
        <f>+COUNTIF(C80:AN80,"VT")</f>
        <v>0</v>
      </c>
      <c r="Q146" s="360">
        <f>+COUNTIF(C78:AM78,"WE")</f>
        <v>9</v>
      </c>
      <c r="R146" s="744">
        <f t="shared" si="3"/>
        <v>20</v>
      </c>
      <c r="S146" s="744"/>
      <c r="T146" s="744">
        <f t="shared" si="4"/>
        <v>30</v>
      </c>
      <c r="U146" s="851"/>
      <c r="W146" s="827"/>
      <c r="X146" s="828"/>
      <c r="Y146" s="828"/>
      <c r="Z146" s="828"/>
      <c r="AA146" s="828"/>
      <c r="AB146" s="828"/>
      <c r="AC146" s="828"/>
      <c r="AD146" s="828"/>
      <c r="AE146" s="828"/>
      <c r="AF146" s="828"/>
      <c r="AG146" s="828"/>
      <c r="AH146" s="828"/>
      <c r="AI146" s="828"/>
      <c r="AJ146" s="828"/>
      <c r="AK146" s="828"/>
      <c r="AL146" s="828"/>
      <c r="AM146" s="828"/>
      <c r="AN146" s="829"/>
    </row>
    <row r="147" spans="1:40" ht="15">
      <c r="A147" s="783" t="s">
        <v>11</v>
      </c>
      <c r="B147" s="357" t="s">
        <v>19</v>
      </c>
      <c r="C147" s="358">
        <f>+COUNTIF(C80:AM80,"BD")</f>
        <v>0</v>
      </c>
      <c r="D147" s="358">
        <f>+COUNTIF(C80:AM80,"BH")</f>
        <v>5</v>
      </c>
      <c r="E147" s="358">
        <f>+COUNTIF(C80:AM80,"IN")</f>
        <v>0</v>
      </c>
      <c r="F147" s="358">
        <f>+COUNTIF(C80:AM80,"MD")</f>
        <v>0</v>
      </c>
      <c r="G147" s="358">
        <f>+COUNTIF(C80:AM80,"NP")</f>
        <v>0</v>
      </c>
      <c r="H147" s="358">
        <f>+COUNTIF(C80:AM80,"PK")</f>
        <v>0</v>
      </c>
      <c r="I147" s="358">
        <f>+COUNTIF(C80:AM80,"SL")</f>
        <v>2</v>
      </c>
      <c r="J147" s="358">
        <f>+COUNTIF(C80:AM80,"PO")</f>
        <v>4</v>
      </c>
      <c r="K147" s="358">
        <f>+COUNTIF(C80:AM80,"MT")</f>
        <v>3</v>
      </c>
      <c r="L147" s="358">
        <f>+COUNTIF(C80:AM80,"T")</f>
        <v>1</v>
      </c>
      <c r="M147" s="358">
        <f>+COUNTIF(C80:AM80,"UN")</f>
        <v>1</v>
      </c>
      <c r="N147" s="358">
        <f>+COUNTIF(C80:AM80,"AL")</f>
        <v>8</v>
      </c>
      <c r="O147" s="358">
        <f>+COUNTIF(C80:AM80,"ML")</f>
        <v>0</v>
      </c>
      <c r="P147" s="358">
        <f>+COUNTIF(C80:AN80,"VT")</f>
        <v>0</v>
      </c>
      <c r="Q147" s="358">
        <f>+COUNTIF(C80:AM80,"WE")</f>
        <v>7</v>
      </c>
      <c r="R147" s="756">
        <f t="shared" si="3"/>
        <v>15</v>
      </c>
      <c r="S147" s="756"/>
      <c r="T147" s="756">
        <f t="shared" si="4"/>
        <v>31</v>
      </c>
      <c r="U147" s="802"/>
      <c r="W147" s="830"/>
      <c r="X147" s="831"/>
      <c r="Y147" s="831"/>
      <c r="Z147" s="831"/>
      <c r="AA147" s="831"/>
      <c r="AB147" s="831"/>
      <c r="AC147" s="831"/>
      <c r="AD147" s="831"/>
      <c r="AE147" s="831"/>
      <c r="AF147" s="831"/>
      <c r="AG147" s="831"/>
      <c r="AH147" s="831"/>
      <c r="AI147" s="831"/>
      <c r="AJ147" s="831"/>
      <c r="AK147" s="831"/>
      <c r="AL147" s="831"/>
      <c r="AM147" s="831"/>
      <c r="AN147" s="832"/>
    </row>
    <row r="148" spans="1:40" ht="15">
      <c r="A148" s="784"/>
      <c r="B148" s="67" t="s">
        <v>21</v>
      </c>
      <c r="C148" s="114">
        <f>+COUNTIF(C81:AM81,"BD")</f>
        <v>0</v>
      </c>
      <c r="D148" s="114">
        <f>+COUNTIF(C81:AM81,"BH")</f>
        <v>5</v>
      </c>
      <c r="E148" s="114">
        <f>+COUNTIF(C81:AM81,"IN")</f>
        <v>0</v>
      </c>
      <c r="F148" s="114">
        <f>+COUNTIF(C81:AM81,"MD")</f>
        <v>0</v>
      </c>
      <c r="G148" s="114">
        <f>+COUNTIF(C81:AM81,"NP")</f>
        <v>0</v>
      </c>
      <c r="H148" s="114">
        <f>+COUNTIF(C81:AM81,"PK")</f>
        <v>0</v>
      </c>
      <c r="I148" s="114">
        <f>+COUNTIF(C81:AM81,"SL")</f>
        <v>2</v>
      </c>
      <c r="J148" s="114">
        <f>+COUNTIF(C81:AM81,"PO")</f>
        <v>4</v>
      </c>
      <c r="K148" s="114">
        <f>+COUNTIF(C81:AM81,"MT")</f>
        <v>3</v>
      </c>
      <c r="L148" s="114">
        <f>+COUNTIF(C81:AM81,"T")</f>
        <v>1</v>
      </c>
      <c r="M148" s="114">
        <f>+COUNTIF(C81:AM81,"UN")</f>
        <v>1</v>
      </c>
      <c r="N148" s="114">
        <f>+COUNTIF(C81:AM81,"AL")</f>
        <v>8</v>
      </c>
      <c r="O148" s="114">
        <f>+COUNTIF(C81:AM81,"ML")</f>
        <v>0</v>
      </c>
      <c r="P148" s="114">
        <f>+COUNTIF(C81:AN81,"VT")</f>
        <v>0</v>
      </c>
      <c r="Q148" s="114">
        <f>+COUNTIF(C81:AM81,"WE")</f>
        <v>7</v>
      </c>
      <c r="R148" s="742">
        <f t="shared" si="3"/>
        <v>15</v>
      </c>
      <c r="S148" s="742"/>
      <c r="T148" s="742">
        <f t="shared" si="4"/>
        <v>31</v>
      </c>
      <c r="U148" s="743"/>
      <c r="W148" s="385"/>
      <c r="X148" s="385"/>
      <c r="Y148" s="385"/>
      <c r="Z148" s="385"/>
      <c r="AA148" s="385"/>
      <c r="AB148" s="385"/>
      <c r="AC148" s="385"/>
      <c r="AD148" s="385"/>
      <c r="AE148" s="385"/>
      <c r="AF148" s="385"/>
      <c r="AG148" s="385"/>
      <c r="AH148" s="385"/>
      <c r="AI148" s="385"/>
      <c r="AJ148" s="385"/>
      <c r="AK148" s="385"/>
      <c r="AL148" s="385"/>
      <c r="AM148" s="385"/>
      <c r="AN148" s="385"/>
    </row>
    <row r="149" spans="1:40" ht="15" customHeight="1">
      <c r="A149" s="784"/>
      <c r="B149" s="69" t="s">
        <v>22</v>
      </c>
      <c r="C149" s="114">
        <f>+COUNTIF(C82:AM82,"BD")</f>
        <v>0</v>
      </c>
      <c r="D149" s="114">
        <f>+COUNTIF(C82:AM82,"BH")</f>
        <v>5</v>
      </c>
      <c r="E149" s="114">
        <f>+COUNTIF(C82:AM82,"IN")</f>
        <v>0</v>
      </c>
      <c r="F149" s="114">
        <f>+COUNTIF(C82:AM82,"MD")</f>
        <v>0</v>
      </c>
      <c r="G149" s="114">
        <f>+COUNTIF(C82:AM82,"NP")</f>
        <v>0</v>
      </c>
      <c r="H149" s="114">
        <f>+COUNTIF(C82:AM82,"PK")</f>
        <v>0</v>
      </c>
      <c r="I149" s="114">
        <f>+COUNTIF(C82:AM82,"SL")</f>
        <v>2</v>
      </c>
      <c r="J149" s="114">
        <f>+COUNTIF(C82:AM82,"PO")</f>
        <v>4</v>
      </c>
      <c r="K149" s="114">
        <f>+COUNTIF(C82:AM82,"MT")</f>
        <v>3</v>
      </c>
      <c r="L149" s="114">
        <f>+COUNTIF(C82:AM82,"T")</f>
        <v>1</v>
      </c>
      <c r="M149" s="114">
        <f>+COUNTIF(C82:AM82,"UN")</f>
        <v>1</v>
      </c>
      <c r="N149" s="114">
        <f>+COUNTIF(C82:AM82,"AL")</f>
        <v>8</v>
      </c>
      <c r="O149" s="114">
        <f>+COUNTIF(C82:AM82,"ML")</f>
        <v>0</v>
      </c>
      <c r="P149" s="114">
        <f>+COUNTIF(C82:AN82,"VT")</f>
        <v>0</v>
      </c>
      <c r="Q149" s="114">
        <f>+COUNTIF(C82:AM82,"WE")</f>
        <v>7</v>
      </c>
      <c r="R149" s="742">
        <f t="shared" si="3"/>
        <v>15</v>
      </c>
      <c r="S149" s="742"/>
      <c r="T149" s="742">
        <f t="shared" si="4"/>
        <v>31</v>
      </c>
      <c r="U149" s="743"/>
      <c r="W149" s="833" t="s">
        <v>110</v>
      </c>
      <c r="X149" s="834"/>
      <c r="Y149" s="834"/>
      <c r="Z149" s="834"/>
      <c r="AA149" s="834"/>
      <c r="AB149" s="834"/>
      <c r="AC149" s="834"/>
      <c r="AD149" s="834"/>
      <c r="AE149" s="834"/>
      <c r="AF149" s="834"/>
      <c r="AG149" s="834"/>
      <c r="AH149" s="834"/>
      <c r="AI149" s="834"/>
      <c r="AJ149" s="834"/>
      <c r="AK149" s="834"/>
      <c r="AL149" s="834"/>
      <c r="AM149" s="834"/>
      <c r="AN149" s="835"/>
    </row>
    <row r="150" spans="1:40" ht="15">
      <c r="A150" s="784"/>
      <c r="B150" s="71" t="s">
        <v>20</v>
      </c>
      <c r="C150" s="114">
        <f>+COUNTIF(C83:AM83,"BD")</f>
        <v>0</v>
      </c>
      <c r="D150" s="114">
        <f>+COUNTIF(C83:AM83,"BH")</f>
        <v>5</v>
      </c>
      <c r="E150" s="114">
        <f>+COUNTIF(C83:AM83,"IN")</f>
        <v>0</v>
      </c>
      <c r="F150" s="114">
        <f>+COUNTIF(C83:AM83,"MD")</f>
        <v>0</v>
      </c>
      <c r="G150" s="114">
        <f>+COUNTIF(C83:AM83,"NP")</f>
        <v>0</v>
      </c>
      <c r="H150" s="114">
        <f>+COUNTIF(C83:AM83,"PK")</f>
        <v>0</v>
      </c>
      <c r="I150" s="114">
        <f>+COUNTIF(C83:AM83,"SL")</f>
        <v>2</v>
      </c>
      <c r="J150" s="114">
        <f>+COUNTIF(C83:AM83,"PO")</f>
        <v>4</v>
      </c>
      <c r="K150" s="114">
        <f>+COUNTIF(C83:AM83,"MT")</f>
        <v>3</v>
      </c>
      <c r="L150" s="114">
        <f>+COUNTIF(C83:AM83,"T")</f>
        <v>1</v>
      </c>
      <c r="M150" s="114">
        <f>+COUNTIF(C83:AM83,"UN")</f>
        <v>1</v>
      </c>
      <c r="N150" s="114">
        <f>+COUNTIF(C83:AM83,"AL")</f>
        <v>8</v>
      </c>
      <c r="O150" s="114">
        <f>+COUNTIF(C83:AM83,"ML")</f>
        <v>0</v>
      </c>
      <c r="P150" s="114">
        <f>+COUNTIF(C83:AN83,"VT")</f>
        <v>0</v>
      </c>
      <c r="Q150" s="114">
        <f>+COUNTIF(C83:AM83,"WE")</f>
        <v>7</v>
      </c>
      <c r="R150" s="742">
        <f t="shared" si="3"/>
        <v>15</v>
      </c>
      <c r="S150" s="742"/>
      <c r="T150" s="742">
        <f t="shared" si="4"/>
        <v>31</v>
      </c>
      <c r="U150" s="743"/>
      <c r="W150" s="836"/>
      <c r="X150" s="837"/>
      <c r="Y150" s="837"/>
      <c r="Z150" s="837"/>
      <c r="AA150" s="837"/>
      <c r="AB150" s="837"/>
      <c r="AC150" s="837"/>
      <c r="AD150" s="837"/>
      <c r="AE150" s="837"/>
      <c r="AF150" s="837"/>
      <c r="AG150" s="837"/>
      <c r="AH150" s="837"/>
      <c r="AI150" s="837"/>
      <c r="AJ150" s="837"/>
      <c r="AK150" s="837"/>
      <c r="AL150" s="837"/>
      <c r="AM150" s="837"/>
      <c r="AN150" s="838"/>
    </row>
    <row r="151" spans="1:40" ht="15.75" customHeight="1" thickBot="1">
      <c r="A151" s="785"/>
      <c r="B151" s="359" t="s">
        <v>36</v>
      </c>
      <c r="C151" s="360">
        <f>+COUNTIF(C84:AM84,"BD")</f>
        <v>0</v>
      </c>
      <c r="D151" s="360">
        <f>+COUNTIF(C84:AM84,"BH")</f>
        <v>0</v>
      </c>
      <c r="E151" s="360">
        <f>+COUNTIF(C84:AM84,"IN")</f>
        <v>0</v>
      </c>
      <c r="F151" s="360">
        <f>+COUNTIF(C84:AM84,"MD")</f>
        <v>0</v>
      </c>
      <c r="G151" s="360">
        <f>+COUNTIF(C84:AM84,"NP")</f>
        <v>0</v>
      </c>
      <c r="H151" s="360">
        <f>+COUNTIF(C84:AM84,"PK")</f>
        <v>0</v>
      </c>
      <c r="I151" s="360">
        <f>+COUNTIF(C84:AM84,"SL")</f>
        <v>0</v>
      </c>
      <c r="J151" s="360">
        <f>+COUNTIF(C84:AM84,"PO")</f>
        <v>11</v>
      </c>
      <c r="K151" s="360">
        <f>+COUNTIF(C84:AM84,"MT")</f>
        <v>3</v>
      </c>
      <c r="L151" s="360">
        <f>+COUNTIF(C84:AM84,"T")</f>
        <v>0</v>
      </c>
      <c r="M151" s="360">
        <f>+COUNTIF(C84:AM84,"UN")</f>
        <v>1</v>
      </c>
      <c r="N151" s="360">
        <f>+COUNTIF(C84:AM84,"AL")</f>
        <v>8</v>
      </c>
      <c r="O151" s="360">
        <f>+COUNTIF(C84:AM84,"ML")</f>
        <v>0</v>
      </c>
      <c r="P151" s="360">
        <f>+COUNTIF(C84:AN84,"VT")</f>
        <v>0</v>
      </c>
      <c r="Q151" s="360">
        <f>+COUNTIF(C84:AM84,"WE")</f>
        <v>8</v>
      </c>
      <c r="R151" s="744">
        <f t="shared" si="3"/>
        <v>14</v>
      </c>
      <c r="S151" s="744"/>
      <c r="T151" s="744">
        <f t="shared" si="4"/>
        <v>31</v>
      </c>
      <c r="U151" s="851"/>
      <c r="W151" s="839" t="s">
        <v>151</v>
      </c>
      <c r="X151" s="808"/>
      <c r="Y151" s="808"/>
      <c r="Z151" s="808"/>
      <c r="AA151" s="808"/>
      <c r="AB151" s="808"/>
      <c r="AC151" s="808"/>
      <c r="AD151" s="461"/>
      <c r="AE151" s="461"/>
      <c r="AF151" s="462"/>
      <c r="AG151" s="808" t="s">
        <v>94</v>
      </c>
      <c r="AH151" s="808"/>
      <c r="AI151" s="808"/>
      <c r="AJ151" s="808"/>
      <c r="AK151" s="808"/>
      <c r="AL151" s="808"/>
      <c r="AM151" s="808"/>
      <c r="AN151" s="809"/>
    </row>
    <row r="152" spans="1:40" ht="17.25" customHeight="1">
      <c r="A152" s="857" t="s">
        <v>88</v>
      </c>
      <c r="B152" s="685" t="s">
        <v>19</v>
      </c>
      <c r="C152" s="686">
        <f aca="true" t="shared" si="5" ref="C152:R156">+SUM(C147,C142,C137,C132,C127,C122,C117,C112,C107,C102,C97,C92)</f>
        <v>40</v>
      </c>
      <c r="D152" s="686">
        <f t="shared" si="5"/>
        <v>12</v>
      </c>
      <c r="E152" s="686">
        <f t="shared" si="5"/>
        <v>19</v>
      </c>
      <c r="F152" s="686">
        <f t="shared" si="5"/>
        <v>10</v>
      </c>
      <c r="G152" s="686">
        <f t="shared" si="5"/>
        <v>41</v>
      </c>
      <c r="H152" s="686">
        <f t="shared" si="5"/>
        <v>25</v>
      </c>
      <c r="I152" s="686">
        <f t="shared" si="5"/>
        <v>27</v>
      </c>
      <c r="J152" s="686">
        <f t="shared" si="5"/>
        <v>34</v>
      </c>
      <c r="K152" s="686">
        <f t="shared" si="5"/>
        <v>16</v>
      </c>
      <c r="L152" s="686">
        <f t="shared" si="5"/>
        <v>20</v>
      </c>
      <c r="M152" s="686">
        <f t="shared" si="5"/>
        <v>5</v>
      </c>
      <c r="N152" s="686">
        <f t="shared" si="5"/>
        <v>34</v>
      </c>
      <c r="O152" s="686">
        <f t="shared" si="5"/>
        <v>0</v>
      </c>
      <c r="P152" s="686">
        <f t="shared" si="5"/>
        <v>0</v>
      </c>
      <c r="Q152" s="686">
        <f t="shared" si="5"/>
        <v>82</v>
      </c>
      <c r="R152" s="860">
        <f t="shared" si="5"/>
        <v>244</v>
      </c>
      <c r="S152" s="860"/>
      <c r="T152" s="860">
        <f t="shared" si="4"/>
        <v>365</v>
      </c>
      <c r="U152" s="861"/>
      <c r="W152" s="810" t="s">
        <v>152</v>
      </c>
      <c r="X152" s="811"/>
      <c r="Y152" s="811"/>
      <c r="Z152" s="811"/>
      <c r="AA152" s="811"/>
      <c r="AB152" s="811"/>
      <c r="AC152" s="811"/>
      <c r="AD152" s="811"/>
      <c r="AE152" s="811"/>
      <c r="AF152" s="463"/>
      <c r="AG152" s="808" t="s">
        <v>95</v>
      </c>
      <c r="AH152" s="808"/>
      <c r="AI152" s="808"/>
      <c r="AJ152" s="808"/>
      <c r="AK152" s="808"/>
      <c r="AL152" s="808"/>
      <c r="AM152" s="808"/>
      <c r="AN152" s="809"/>
    </row>
    <row r="153" spans="1:40" ht="15" customHeight="1">
      <c r="A153" s="858"/>
      <c r="B153" s="687" t="s">
        <v>21</v>
      </c>
      <c r="C153" s="688">
        <f t="shared" si="5"/>
        <v>0</v>
      </c>
      <c r="D153" s="688">
        <f t="shared" si="5"/>
        <v>12</v>
      </c>
      <c r="E153" s="688">
        <f t="shared" si="5"/>
        <v>9</v>
      </c>
      <c r="F153" s="688">
        <f t="shared" si="5"/>
        <v>0</v>
      </c>
      <c r="G153" s="688">
        <f t="shared" si="5"/>
        <v>0</v>
      </c>
      <c r="H153" s="688">
        <f t="shared" si="5"/>
        <v>15</v>
      </c>
      <c r="I153" s="688">
        <f t="shared" si="5"/>
        <v>12</v>
      </c>
      <c r="J153" s="688">
        <f t="shared" si="5"/>
        <v>27</v>
      </c>
      <c r="K153" s="688">
        <f t="shared" si="5"/>
        <v>6</v>
      </c>
      <c r="L153" s="688">
        <f t="shared" si="5"/>
        <v>6</v>
      </c>
      <c r="M153" s="688">
        <f t="shared" si="5"/>
        <v>3</v>
      </c>
      <c r="N153" s="688">
        <f t="shared" si="5"/>
        <v>15</v>
      </c>
      <c r="O153" s="688">
        <f t="shared" si="5"/>
        <v>0</v>
      </c>
      <c r="P153" s="704">
        <f t="shared" si="5"/>
        <v>227</v>
      </c>
      <c r="Q153" s="688">
        <f t="shared" si="5"/>
        <v>33</v>
      </c>
      <c r="R153" s="862">
        <f t="shared" si="5"/>
        <v>87</v>
      </c>
      <c r="S153" s="862"/>
      <c r="T153" s="862">
        <f t="shared" si="4"/>
        <v>365</v>
      </c>
      <c r="U153" s="863"/>
      <c r="W153" s="839" t="s">
        <v>92</v>
      </c>
      <c r="X153" s="808"/>
      <c r="Y153" s="808"/>
      <c r="Z153" s="808"/>
      <c r="AA153" s="808"/>
      <c r="AB153" s="808"/>
      <c r="AC153" s="808"/>
      <c r="AD153" s="808"/>
      <c r="AE153" s="461"/>
      <c r="AF153" s="463"/>
      <c r="AG153" s="808" t="s">
        <v>96</v>
      </c>
      <c r="AH153" s="808"/>
      <c r="AI153" s="808"/>
      <c r="AJ153" s="808"/>
      <c r="AK153" s="808"/>
      <c r="AL153" s="808"/>
      <c r="AM153" s="808"/>
      <c r="AN153" s="809"/>
    </row>
    <row r="154" spans="1:40" ht="15" customHeight="1">
      <c r="A154" s="858"/>
      <c r="B154" s="687" t="s">
        <v>22</v>
      </c>
      <c r="C154" s="688">
        <f t="shared" si="5"/>
        <v>40</v>
      </c>
      <c r="D154" s="688">
        <f t="shared" si="5"/>
        <v>12</v>
      </c>
      <c r="E154" s="688">
        <f t="shared" si="5"/>
        <v>19</v>
      </c>
      <c r="F154" s="688">
        <f t="shared" si="5"/>
        <v>10</v>
      </c>
      <c r="G154" s="688">
        <f t="shared" si="5"/>
        <v>48</v>
      </c>
      <c r="H154" s="688">
        <f t="shared" si="5"/>
        <v>25</v>
      </c>
      <c r="I154" s="688">
        <f t="shared" si="5"/>
        <v>27</v>
      </c>
      <c r="J154" s="688">
        <f t="shared" si="5"/>
        <v>35</v>
      </c>
      <c r="K154" s="688">
        <f t="shared" si="5"/>
        <v>16</v>
      </c>
      <c r="L154" s="688">
        <f t="shared" si="5"/>
        <v>17</v>
      </c>
      <c r="M154" s="688">
        <f t="shared" si="5"/>
        <v>5</v>
      </c>
      <c r="N154" s="688">
        <f t="shared" si="5"/>
        <v>26</v>
      </c>
      <c r="O154" s="688">
        <f t="shared" si="5"/>
        <v>0</v>
      </c>
      <c r="P154" s="688">
        <f t="shared" si="5"/>
        <v>0</v>
      </c>
      <c r="Q154" s="688">
        <f t="shared" si="5"/>
        <v>85</v>
      </c>
      <c r="R154" s="862">
        <f t="shared" si="5"/>
        <v>249</v>
      </c>
      <c r="S154" s="862"/>
      <c r="T154" s="862">
        <f t="shared" si="4"/>
        <v>365</v>
      </c>
      <c r="U154" s="863"/>
      <c r="W154" s="839" t="s">
        <v>91</v>
      </c>
      <c r="X154" s="808"/>
      <c r="Y154" s="808"/>
      <c r="Z154" s="808"/>
      <c r="AA154" s="808"/>
      <c r="AB154" s="808"/>
      <c r="AC154" s="808"/>
      <c r="AD154" s="808"/>
      <c r="AE154" s="461"/>
      <c r="AF154" s="463"/>
      <c r="AG154" s="808" t="s">
        <v>112</v>
      </c>
      <c r="AH154" s="808"/>
      <c r="AI154" s="808"/>
      <c r="AJ154" s="808"/>
      <c r="AK154" s="808"/>
      <c r="AL154" s="808"/>
      <c r="AM154" s="808"/>
      <c r="AN154" s="809"/>
    </row>
    <row r="155" spans="1:40" ht="15" customHeight="1">
      <c r="A155" s="858"/>
      <c r="B155" s="687" t="s">
        <v>20</v>
      </c>
      <c r="C155" s="688">
        <f t="shared" si="5"/>
        <v>44</v>
      </c>
      <c r="D155" s="688">
        <f t="shared" si="5"/>
        <v>12</v>
      </c>
      <c r="E155" s="688">
        <f t="shared" si="5"/>
        <v>19</v>
      </c>
      <c r="F155" s="688">
        <f t="shared" si="5"/>
        <v>10</v>
      </c>
      <c r="G155" s="688">
        <f t="shared" si="5"/>
        <v>42</v>
      </c>
      <c r="H155" s="688">
        <f t="shared" si="5"/>
        <v>25</v>
      </c>
      <c r="I155" s="688">
        <f t="shared" si="5"/>
        <v>30</v>
      </c>
      <c r="J155" s="688">
        <f t="shared" si="5"/>
        <v>36</v>
      </c>
      <c r="K155" s="688">
        <f t="shared" si="5"/>
        <v>16</v>
      </c>
      <c r="L155" s="688">
        <f t="shared" si="5"/>
        <v>20</v>
      </c>
      <c r="M155" s="688">
        <f t="shared" si="5"/>
        <v>6</v>
      </c>
      <c r="N155" s="688">
        <f t="shared" si="5"/>
        <v>20</v>
      </c>
      <c r="O155" s="688">
        <f t="shared" si="5"/>
        <v>0</v>
      </c>
      <c r="P155" s="688">
        <f t="shared" si="5"/>
        <v>0</v>
      </c>
      <c r="Q155" s="688">
        <f t="shared" si="5"/>
        <v>85</v>
      </c>
      <c r="R155" s="862">
        <f t="shared" si="5"/>
        <v>254</v>
      </c>
      <c r="S155" s="862"/>
      <c r="T155" s="862">
        <f t="shared" si="4"/>
        <v>365</v>
      </c>
      <c r="U155" s="863"/>
      <c r="W155" s="839" t="s">
        <v>93</v>
      </c>
      <c r="X155" s="808"/>
      <c r="Y155" s="808"/>
      <c r="Z155" s="808"/>
      <c r="AA155" s="808"/>
      <c r="AB155" s="808"/>
      <c r="AC155" s="808"/>
      <c r="AD155" s="808"/>
      <c r="AE155" s="461"/>
      <c r="AF155" s="464"/>
      <c r="AG155" s="808" t="s">
        <v>153</v>
      </c>
      <c r="AH155" s="808"/>
      <c r="AI155" s="808"/>
      <c r="AJ155" s="808"/>
      <c r="AK155" s="808"/>
      <c r="AL155" s="808"/>
      <c r="AM155" s="808"/>
      <c r="AN155" s="809"/>
    </row>
    <row r="156" spans="1:40" ht="15.75" thickBot="1">
      <c r="A156" s="859"/>
      <c r="B156" s="689" t="s">
        <v>36</v>
      </c>
      <c r="C156" s="690">
        <f t="shared" si="5"/>
        <v>2</v>
      </c>
      <c r="D156" s="690">
        <f t="shared" si="5"/>
        <v>0</v>
      </c>
      <c r="E156" s="690">
        <f t="shared" si="5"/>
        <v>2</v>
      </c>
      <c r="F156" s="690">
        <f t="shared" si="5"/>
        <v>0</v>
      </c>
      <c r="G156" s="690">
        <f t="shared" si="5"/>
        <v>3</v>
      </c>
      <c r="H156" s="690">
        <f t="shared" si="5"/>
        <v>2</v>
      </c>
      <c r="I156" s="690">
        <f t="shared" si="5"/>
        <v>1</v>
      </c>
      <c r="J156" s="691">
        <f t="shared" si="5"/>
        <v>194</v>
      </c>
      <c r="K156" s="690">
        <f t="shared" si="5"/>
        <v>22</v>
      </c>
      <c r="L156" s="690">
        <f t="shared" si="5"/>
        <v>14</v>
      </c>
      <c r="M156" s="690">
        <f t="shared" si="5"/>
        <v>9</v>
      </c>
      <c r="N156" s="690">
        <f t="shared" si="5"/>
        <v>22</v>
      </c>
      <c r="O156" s="690">
        <f t="shared" si="5"/>
        <v>0</v>
      </c>
      <c r="P156" s="690">
        <f t="shared" si="5"/>
        <v>0</v>
      </c>
      <c r="Q156" s="690">
        <f t="shared" si="5"/>
        <v>94</v>
      </c>
      <c r="R156" s="864">
        <f t="shared" si="5"/>
        <v>240</v>
      </c>
      <c r="S156" s="864"/>
      <c r="T156" s="864">
        <f t="shared" si="4"/>
        <v>365</v>
      </c>
      <c r="U156" s="865"/>
      <c r="W156" s="457"/>
      <c r="X156" s="458"/>
      <c r="Y156" s="682"/>
      <c r="Z156" s="682"/>
      <c r="AA156" s="682"/>
      <c r="AB156" s="682"/>
      <c r="AC156" s="682"/>
      <c r="AD156" s="683"/>
      <c r="AE156" s="682"/>
      <c r="AF156" s="682"/>
      <c r="AG156" s="418"/>
      <c r="AH156" s="418"/>
      <c r="AI156" s="454"/>
      <c r="AJ156" s="454"/>
      <c r="AK156" s="454"/>
      <c r="AL156" s="454"/>
      <c r="AM156" s="454"/>
      <c r="AN156" s="455"/>
    </row>
    <row r="157" spans="1:40" ht="15" customHeight="1">
      <c r="A157" s="692"/>
      <c r="B157" s="693" t="s">
        <v>109</v>
      </c>
      <c r="C157" s="693">
        <f>+SUM(C152:C156)</f>
        <v>126</v>
      </c>
      <c r="D157" s="693">
        <f aca="true" t="shared" si="6" ref="D157:T157">+SUM(D152:D156)</f>
        <v>48</v>
      </c>
      <c r="E157" s="693">
        <f t="shared" si="6"/>
        <v>68</v>
      </c>
      <c r="F157" s="693">
        <f t="shared" si="6"/>
        <v>30</v>
      </c>
      <c r="G157" s="693">
        <f t="shared" si="6"/>
        <v>134</v>
      </c>
      <c r="H157" s="693">
        <f t="shared" si="6"/>
        <v>92</v>
      </c>
      <c r="I157" s="693">
        <f t="shared" si="6"/>
        <v>97</v>
      </c>
      <c r="J157" s="693">
        <f t="shared" si="6"/>
        <v>326</v>
      </c>
      <c r="K157" s="693">
        <f t="shared" si="6"/>
        <v>76</v>
      </c>
      <c r="L157" s="693">
        <f t="shared" si="6"/>
        <v>77</v>
      </c>
      <c r="M157" s="693">
        <f t="shared" si="6"/>
        <v>28</v>
      </c>
      <c r="N157" s="693">
        <f t="shared" si="6"/>
        <v>117</v>
      </c>
      <c r="O157" s="693">
        <f t="shared" si="6"/>
        <v>0</v>
      </c>
      <c r="P157" s="693">
        <f t="shared" si="6"/>
        <v>227</v>
      </c>
      <c r="Q157" s="693">
        <f t="shared" si="6"/>
        <v>379</v>
      </c>
      <c r="R157" s="866">
        <f t="shared" si="6"/>
        <v>1074</v>
      </c>
      <c r="S157" s="866"/>
      <c r="T157" s="866">
        <f t="shared" si="6"/>
        <v>1825</v>
      </c>
      <c r="U157" s="867"/>
      <c r="W157" s="467"/>
      <c r="X157" s="681"/>
      <c r="Y157" s="681"/>
      <c r="Z157" s="681"/>
      <c r="AA157" s="681"/>
      <c r="AB157" s="681"/>
      <c r="AC157" s="681"/>
      <c r="AD157" s="681"/>
      <c r="AE157" s="681"/>
      <c r="AF157" s="681"/>
      <c r="AG157" s="681"/>
      <c r="AH157" s="681"/>
      <c r="AI157" s="469"/>
      <c r="AJ157" s="469"/>
      <c r="AK157" s="469"/>
      <c r="AL157" s="469"/>
      <c r="AM157" s="469"/>
      <c r="AN157" s="470"/>
    </row>
    <row r="158" spans="1:40" ht="15">
      <c r="A158" s="694"/>
      <c r="B158" s="71"/>
      <c r="C158" s="695" t="s">
        <v>50</v>
      </c>
      <c r="D158" s="695" t="s">
        <v>52</v>
      </c>
      <c r="E158" s="695" t="s">
        <v>53</v>
      </c>
      <c r="F158" s="695" t="s">
        <v>70</v>
      </c>
      <c r="G158" s="695" t="s">
        <v>51</v>
      </c>
      <c r="H158" s="695" t="s">
        <v>55</v>
      </c>
      <c r="I158" s="695" t="s">
        <v>56</v>
      </c>
      <c r="J158" s="695" t="s">
        <v>57</v>
      </c>
      <c r="K158" s="695" t="s">
        <v>59</v>
      </c>
      <c r="L158" s="695" t="s">
        <v>58</v>
      </c>
      <c r="M158" s="695" t="s">
        <v>60</v>
      </c>
      <c r="N158" s="695" t="s">
        <v>49</v>
      </c>
      <c r="O158" s="695" t="s">
        <v>54</v>
      </c>
      <c r="P158" s="695" t="s">
        <v>135</v>
      </c>
      <c r="Q158" s="695" t="s">
        <v>15</v>
      </c>
      <c r="R158" s="868" t="s">
        <v>86</v>
      </c>
      <c r="S158" s="868"/>
      <c r="T158" s="868" t="s">
        <v>87</v>
      </c>
      <c r="U158" s="868"/>
      <c r="V158" s="418" t="s">
        <v>154</v>
      </c>
      <c r="W158" s="418"/>
      <c r="X158" s="418"/>
      <c r="Y158" s="418"/>
      <c r="Z158" s="418"/>
      <c r="AA158" s="418"/>
      <c r="AB158" s="418"/>
      <c r="AC158" s="418"/>
      <c r="AD158" s="418"/>
      <c r="AE158" s="418"/>
      <c r="AF158" s="418"/>
      <c r="AG158" s="418"/>
      <c r="AH158" s="454"/>
      <c r="AI158" s="454"/>
      <c r="AJ158" s="454"/>
      <c r="AK158" s="454"/>
      <c r="AL158" s="454"/>
      <c r="AM158" s="454"/>
      <c r="AN158" s="455"/>
    </row>
    <row r="159" ht="15">
      <c r="I159" s="7"/>
    </row>
    <row r="160" ht="15">
      <c r="I160" s="680"/>
    </row>
    <row r="161" spans="22:39" ht="15">
      <c r="V161" s="813" t="s">
        <v>111</v>
      </c>
      <c r="W161" s="814"/>
      <c r="X161" s="814"/>
      <c r="Y161" s="814"/>
      <c r="Z161" s="814"/>
      <c r="AA161" s="814"/>
      <c r="AB161" s="814"/>
      <c r="AC161" s="814"/>
      <c r="AD161" s="814"/>
      <c r="AE161" s="814"/>
      <c r="AF161" s="814"/>
      <c r="AG161" s="814"/>
      <c r="AH161" s="814"/>
      <c r="AI161" s="814"/>
      <c r="AJ161" s="814"/>
      <c r="AK161" s="814"/>
      <c r="AL161" s="814"/>
      <c r="AM161" s="815"/>
    </row>
    <row r="162" spans="22:39" ht="15">
      <c r="V162" s="816"/>
      <c r="W162" s="817"/>
      <c r="X162" s="817"/>
      <c r="Y162" s="817"/>
      <c r="Z162" s="817"/>
      <c r="AA162" s="817"/>
      <c r="AB162" s="817"/>
      <c r="AC162" s="817"/>
      <c r="AD162" s="817"/>
      <c r="AE162" s="817"/>
      <c r="AF162" s="817"/>
      <c r="AG162" s="817"/>
      <c r="AH162" s="817"/>
      <c r="AI162" s="817"/>
      <c r="AJ162" s="817"/>
      <c r="AK162" s="817"/>
      <c r="AL162" s="817"/>
      <c r="AM162" s="818"/>
    </row>
    <row r="163" spans="22:39" ht="15">
      <c r="V163" s="816"/>
      <c r="W163" s="817"/>
      <c r="X163" s="817"/>
      <c r="Y163" s="817"/>
      <c r="Z163" s="817"/>
      <c r="AA163" s="817"/>
      <c r="AB163" s="817"/>
      <c r="AC163" s="817"/>
      <c r="AD163" s="817"/>
      <c r="AE163" s="817"/>
      <c r="AF163" s="817"/>
      <c r="AG163" s="817"/>
      <c r="AH163" s="817"/>
      <c r="AI163" s="817"/>
      <c r="AJ163" s="817"/>
      <c r="AK163" s="817"/>
      <c r="AL163" s="817"/>
      <c r="AM163" s="818"/>
    </row>
    <row r="164" spans="22:39" ht="15">
      <c r="V164" s="819"/>
      <c r="W164" s="820"/>
      <c r="X164" s="820"/>
      <c r="Y164" s="820"/>
      <c r="Z164" s="820"/>
      <c r="AA164" s="820"/>
      <c r="AB164" s="820"/>
      <c r="AC164" s="820"/>
      <c r="AD164" s="820"/>
      <c r="AE164" s="820"/>
      <c r="AF164" s="820"/>
      <c r="AG164" s="820"/>
      <c r="AH164" s="820"/>
      <c r="AI164" s="820"/>
      <c r="AJ164" s="820"/>
      <c r="AK164" s="820"/>
      <c r="AL164" s="820"/>
      <c r="AM164" s="821"/>
    </row>
  </sheetData>
  <sheetProtection/>
  <mergeCells count="189">
    <mergeCell ref="Y87:AD87"/>
    <mergeCell ref="Y88:AD88"/>
    <mergeCell ref="Y86:AD86"/>
    <mergeCell ref="AE87:AM87"/>
    <mergeCell ref="AE88:AM88"/>
    <mergeCell ref="AE86:AM86"/>
    <mergeCell ref="C87:G87"/>
    <mergeCell ref="C88:G88"/>
    <mergeCell ref="H87:L87"/>
    <mergeCell ref="H88:L88"/>
    <mergeCell ref="M88:S88"/>
    <mergeCell ref="R156:S156"/>
    <mergeCell ref="R124:S124"/>
    <mergeCell ref="R117:S117"/>
    <mergeCell ref="R106:S106"/>
    <mergeCell ref="R94:S94"/>
    <mergeCell ref="T156:U156"/>
    <mergeCell ref="R157:S157"/>
    <mergeCell ref="T157:U157"/>
    <mergeCell ref="V161:AM164"/>
    <mergeCell ref="R158:S158"/>
    <mergeCell ref="T158:U158"/>
    <mergeCell ref="T154:U154"/>
    <mergeCell ref="W154:AD154"/>
    <mergeCell ref="AG154:AN154"/>
    <mergeCell ref="R155:S155"/>
    <mergeCell ref="T155:U155"/>
    <mergeCell ref="W155:AD155"/>
    <mergeCell ref="AG155:AN155"/>
    <mergeCell ref="A152:A156"/>
    <mergeCell ref="R152:S152"/>
    <mergeCell ref="T152:U152"/>
    <mergeCell ref="W152:AE152"/>
    <mergeCell ref="AG152:AN152"/>
    <mergeCell ref="R153:S153"/>
    <mergeCell ref="T153:U153"/>
    <mergeCell ref="W153:AD153"/>
    <mergeCell ref="AG153:AN153"/>
    <mergeCell ref="R154:S154"/>
    <mergeCell ref="W149:AN150"/>
    <mergeCell ref="R150:S150"/>
    <mergeCell ref="T150:U150"/>
    <mergeCell ref="R151:S151"/>
    <mergeCell ref="T151:U151"/>
    <mergeCell ref="W151:AC151"/>
    <mergeCell ref="AG151:AN151"/>
    <mergeCell ref="T145:U145"/>
    <mergeCell ref="R146:S146"/>
    <mergeCell ref="T146:U146"/>
    <mergeCell ref="A147:A151"/>
    <mergeCell ref="R147:S147"/>
    <mergeCell ref="T147:U147"/>
    <mergeCell ref="R148:S148"/>
    <mergeCell ref="T148:U148"/>
    <mergeCell ref="R149:S149"/>
    <mergeCell ref="T149:U149"/>
    <mergeCell ref="T141:U141"/>
    <mergeCell ref="W141:AN147"/>
    <mergeCell ref="A142:A146"/>
    <mergeCell ref="R142:S142"/>
    <mergeCell ref="T142:U142"/>
    <mergeCell ref="R143:S143"/>
    <mergeCell ref="T143:U143"/>
    <mergeCell ref="R144:S144"/>
    <mergeCell ref="T144:U144"/>
    <mergeCell ref="R145:S145"/>
    <mergeCell ref="A137:A141"/>
    <mergeCell ref="R137:S137"/>
    <mergeCell ref="T137:U137"/>
    <mergeCell ref="R138:S138"/>
    <mergeCell ref="T138:U138"/>
    <mergeCell ref="R139:S139"/>
    <mergeCell ref="T139:U139"/>
    <mergeCell ref="R140:S140"/>
    <mergeCell ref="T140:U140"/>
    <mergeCell ref="R141:S141"/>
    <mergeCell ref="W133:AN139"/>
    <mergeCell ref="R134:S134"/>
    <mergeCell ref="T134:U134"/>
    <mergeCell ref="R135:S135"/>
    <mergeCell ref="T135:U135"/>
    <mergeCell ref="R136:S136"/>
    <mergeCell ref="T136:U136"/>
    <mergeCell ref="A132:A136"/>
    <mergeCell ref="R132:S132"/>
    <mergeCell ref="T132:U132"/>
    <mergeCell ref="R133:S133"/>
    <mergeCell ref="T133:U133"/>
    <mergeCell ref="A127:A131"/>
    <mergeCell ref="R127:S127"/>
    <mergeCell ref="T127:U127"/>
    <mergeCell ref="R128:S128"/>
    <mergeCell ref="T128:U128"/>
    <mergeCell ref="R129:S129"/>
    <mergeCell ref="T129:U129"/>
    <mergeCell ref="R130:S130"/>
    <mergeCell ref="T130:U130"/>
    <mergeCell ref="R131:S131"/>
    <mergeCell ref="T131:U131"/>
    <mergeCell ref="T124:U124"/>
    <mergeCell ref="R125:S125"/>
    <mergeCell ref="T125:U125"/>
    <mergeCell ref="R126:S126"/>
    <mergeCell ref="T126:U126"/>
    <mergeCell ref="T119:U119"/>
    <mergeCell ref="R120:S120"/>
    <mergeCell ref="T120:U120"/>
    <mergeCell ref="R121:S121"/>
    <mergeCell ref="T121:U121"/>
    <mergeCell ref="A122:A126"/>
    <mergeCell ref="R122:S122"/>
    <mergeCell ref="T122:U122"/>
    <mergeCell ref="R123:S123"/>
    <mergeCell ref="T123:U123"/>
    <mergeCell ref="R115:S115"/>
    <mergeCell ref="T115:U115"/>
    <mergeCell ref="R116:S116"/>
    <mergeCell ref="T116:U116"/>
    <mergeCell ref="A117:A121"/>
    <mergeCell ref="T117:U117"/>
    <mergeCell ref="R118:S118"/>
    <mergeCell ref="T118:U118"/>
    <mergeCell ref="R119:S119"/>
    <mergeCell ref="T110:U110"/>
    <mergeCell ref="R111:S111"/>
    <mergeCell ref="T111:U111"/>
    <mergeCell ref="A112:A116"/>
    <mergeCell ref="R112:S112"/>
    <mergeCell ref="T112:U112"/>
    <mergeCell ref="R113:S113"/>
    <mergeCell ref="T113:U113"/>
    <mergeCell ref="R114:S114"/>
    <mergeCell ref="T114:U114"/>
    <mergeCell ref="T106:U106"/>
    <mergeCell ref="A107:A111"/>
    <mergeCell ref="R107:S107"/>
    <mergeCell ref="T107:U107"/>
    <mergeCell ref="R108:S108"/>
    <mergeCell ref="T108:U108"/>
    <mergeCell ref="R109:S109"/>
    <mergeCell ref="T109:U109"/>
    <mergeCell ref="R110:S110"/>
    <mergeCell ref="T101:U101"/>
    <mergeCell ref="A102:A106"/>
    <mergeCell ref="R102:S102"/>
    <mergeCell ref="T102:U102"/>
    <mergeCell ref="R103:S103"/>
    <mergeCell ref="T103:U103"/>
    <mergeCell ref="R104:S104"/>
    <mergeCell ref="T104:U104"/>
    <mergeCell ref="R105:S105"/>
    <mergeCell ref="T105:U105"/>
    <mergeCell ref="A97:A101"/>
    <mergeCell ref="R97:S97"/>
    <mergeCell ref="T97:U97"/>
    <mergeCell ref="R98:S98"/>
    <mergeCell ref="T98:U98"/>
    <mergeCell ref="R99:S99"/>
    <mergeCell ref="T99:U99"/>
    <mergeCell ref="R100:S100"/>
    <mergeCell ref="T100:U100"/>
    <mergeCell ref="R101:S101"/>
    <mergeCell ref="T94:U94"/>
    <mergeCell ref="R95:S95"/>
    <mergeCell ref="T95:U95"/>
    <mergeCell ref="R96:S96"/>
    <mergeCell ref="T96:U96"/>
    <mergeCell ref="A73:A78"/>
    <mergeCell ref="A79:A84"/>
    <mergeCell ref="A85:A89"/>
    <mergeCell ref="R91:S91"/>
    <mergeCell ref="T91:U91"/>
    <mergeCell ref="A92:A96"/>
    <mergeCell ref="R92:S92"/>
    <mergeCell ref="T92:U92"/>
    <mergeCell ref="R93:S93"/>
    <mergeCell ref="T93:U93"/>
    <mergeCell ref="A37:A43"/>
    <mergeCell ref="A44:A49"/>
    <mergeCell ref="A50:A55"/>
    <mergeCell ref="A56:A59"/>
    <mergeCell ref="A61:A66"/>
    <mergeCell ref="A67:A72"/>
    <mergeCell ref="A2:A7"/>
    <mergeCell ref="A8:A13"/>
    <mergeCell ref="A14:A19"/>
    <mergeCell ref="A20:A25"/>
    <mergeCell ref="A26:A29"/>
    <mergeCell ref="A31:A36"/>
  </mergeCells>
  <printOptions gridLines="1" horizontalCentered="1" verticalCentered="1"/>
  <pageMargins left="0.4330708661417323" right="0.1968503937007874" top="0.984251968503937" bottom="0.5511811023622047" header="0.31496062992125984" footer="0.2755905511811024"/>
  <pageSetup horizontalDpi="600" verticalDpi="600" orientation="landscape" paperSize="9" scale="92" r:id="rId5"/>
  <headerFooter>
    <oddHeader>&amp;L&amp;G&amp;C&amp;"Arial Black,Regular"&amp;16&amp;K0000FFCOSCAP - &amp;KFF0000SOUTH ASIA&amp;"-,Bold"&amp;K01+000
&amp;"Arial Black,Regular"&amp;K002060Annual Technical Assistance Programme - 2009 &amp;R&amp;F
</oddHeader>
    <oddFooter xml:space="preserve">&amp;L&amp;P of &amp;N&amp;C&amp;D&amp;RCOSCAP - South Asia </oddFooter>
  </headerFooter>
  <rowBreaks count="6" manualBreakCount="6">
    <brk id="30" max="255" man="1"/>
    <brk id="60" max="255" man="1"/>
    <brk id="90" max="255" man="1"/>
    <brk id="111" max="255" man="1"/>
    <brk id="131" max="255" man="1"/>
    <brk id="165" max="255" man="1"/>
  </rowBreaks>
  <colBreaks count="2" manualBreakCount="2">
    <brk id="40" max="65535" man="1"/>
    <brk id="57" max="65535" man="1"/>
  </colBreaks>
  <drawing r:id="rId3"/>
  <legacyDrawing r:id="rId2"/>
  <legacyDrawingHF r:id="rId4"/>
</worksheet>
</file>

<file path=xl/worksheets/sheet4.xml><?xml version="1.0" encoding="utf-8"?>
<worksheet xmlns="http://schemas.openxmlformats.org/spreadsheetml/2006/main" xmlns:r="http://schemas.openxmlformats.org/officeDocument/2006/relationships">
  <dimension ref="A1:BF198"/>
  <sheetViews>
    <sheetView view="pageBreakPreview" zoomScaleSheetLayoutView="100" zoomScalePageLayoutView="0" workbookViewId="0" topLeftCell="A1">
      <pane ySplit="1" topLeftCell="A2" activePane="bottomLeft" state="frozen"/>
      <selection pane="topLeft" activeCell="A1" sqref="A1"/>
      <selection pane="bottomLeft" activeCell="M183" sqref="M183"/>
    </sheetView>
  </sheetViews>
  <sheetFormatPr defaultColWidth="9.140625" defaultRowHeight="15"/>
  <cols>
    <col min="1" max="1" width="5.28125" style="349" customWidth="1"/>
    <col min="2" max="2" width="9.421875" style="1" customWidth="1"/>
    <col min="3" max="20" width="4.7109375" style="1" customWidth="1"/>
    <col min="21" max="21" width="3.140625" style="1" customWidth="1"/>
    <col min="22" max="33" width="3.28125" style="1" customWidth="1"/>
    <col min="34" max="41" width="3.28125" style="643" customWidth="1"/>
    <col min="42" max="42" width="16.00390625" style="643" customWidth="1"/>
    <col min="43" max="43" width="5.140625" style="643" customWidth="1"/>
    <col min="44" max="56" width="4.7109375" style="643" customWidth="1"/>
    <col min="57" max="57" width="6.421875" style="643" customWidth="1"/>
    <col min="58" max="16384" width="9.140625" style="643" customWidth="1"/>
  </cols>
  <sheetData>
    <row r="1" spans="1:58" s="64" customFormat="1" ht="31.5" thickBot="1">
      <c r="A1" s="592"/>
      <c r="B1" s="593"/>
      <c r="C1" s="513" t="s">
        <v>12</v>
      </c>
      <c r="D1" s="514" t="s">
        <v>13</v>
      </c>
      <c r="E1" s="514" t="s">
        <v>14</v>
      </c>
      <c r="F1" s="514" t="s">
        <v>15</v>
      </c>
      <c r="G1" s="514" t="s">
        <v>16</v>
      </c>
      <c r="H1" s="514" t="s">
        <v>17</v>
      </c>
      <c r="I1" s="514" t="s">
        <v>18</v>
      </c>
      <c r="J1" s="513" t="s">
        <v>12</v>
      </c>
      <c r="K1" s="514" t="s">
        <v>13</v>
      </c>
      <c r="L1" s="514" t="s">
        <v>14</v>
      </c>
      <c r="M1" s="514" t="s">
        <v>15</v>
      </c>
      <c r="N1" s="514" t="s">
        <v>16</v>
      </c>
      <c r="O1" s="514" t="s">
        <v>17</v>
      </c>
      <c r="P1" s="514" t="s">
        <v>18</v>
      </c>
      <c r="Q1" s="513" t="s">
        <v>12</v>
      </c>
      <c r="R1" s="514" t="s">
        <v>13</v>
      </c>
      <c r="S1" s="514" t="s">
        <v>14</v>
      </c>
      <c r="T1" s="514" t="s">
        <v>15</v>
      </c>
      <c r="U1" s="514" t="s">
        <v>16</v>
      </c>
      <c r="V1" s="514" t="s">
        <v>17</v>
      </c>
      <c r="W1" s="514" t="s">
        <v>18</v>
      </c>
      <c r="X1" s="513" t="s">
        <v>12</v>
      </c>
      <c r="Y1" s="514" t="s">
        <v>13</v>
      </c>
      <c r="Z1" s="514" t="s">
        <v>14</v>
      </c>
      <c r="AA1" s="514" t="s">
        <v>15</v>
      </c>
      <c r="AB1" s="514" t="s">
        <v>16</v>
      </c>
      <c r="AC1" s="514" t="s">
        <v>17</v>
      </c>
      <c r="AD1" s="514" t="s">
        <v>18</v>
      </c>
      <c r="AE1" s="513" t="s">
        <v>12</v>
      </c>
      <c r="AF1" s="514" t="s">
        <v>13</v>
      </c>
      <c r="AG1" s="514" t="s">
        <v>14</v>
      </c>
      <c r="AH1" s="514" t="s">
        <v>15</v>
      </c>
      <c r="AI1" s="514" t="s">
        <v>16</v>
      </c>
      <c r="AJ1" s="514" t="s">
        <v>17</v>
      </c>
      <c r="AK1" s="514" t="s">
        <v>18</v>
      </c>
      <c r="AL1" s="515" t="s">
        <v>12</v>
      </c>
      <c r="AM1" s="587" t="s">
        <v>13</v>
      </c>
      <c r="AN1" s="588"/>
      <c r="AO1" s="643"/>
      <c r="AP1" s="643"/>
      <c r="AQ1" s="643"/>
      <c r="AR1" s="643"/>
      <c r="AS1" s="643"/>
      <c r="AT1" s="643"/>
      <c r="AU1" s="643"/>
      <c r="AV1" s="643"/>
      <c r="AW1" s="643"/>
      <c r="AX1" s="643"/>
      <c r="AY1" s="643"/>
      <c r="AZ1" s="643"/>
      <c r="BA1" s="643"/>
      <c r="BB1" s="643"/>
      <c r="BC1" s="643"/>
      <c r="BD1" s="643"/>
      <c r="BE1" s="643"/>
      <c r="BF1" s="643"/>
    </row>
    <row r="2" spans="1:40" ht="15">
      <c r="A2" s="840" t="s">
        <v>141</v>
      </c>
      <c r="B2" s="554"/>
      <c r="C2" s="535"/>
      <c r="D2" s="535"/>
      <c r="E2" s="535"/>
      <c r="F2" s="535"/>
      <c r="G2" s="434">
        <v>1</v>
      </c>
      <c r="H2" s="434">
        <v>2</v>
      </c>
      <c r="I2" s="434">
        <v>3</v>
      </c>
      <c r="J2" s="429">
        <v>4</v>
      </c>
      <c r="K2" s="434">
        <v>5</v>
      </c>
      <c r="L2" s="434">
        <v>6</v>
      </c>
      <c r="M2" s="434">
        <v>7</v>
      </c>
      <c r="N2" s="434">
        <v>8</v>
      </c>
      <c r="O2" s="434">
        <v>9</v>
      </c>
      <c r="P2" s="434">
        <v>10</v>
      </c>
      <c r="Q2" s="429">
        <v>11</v>
      </c>
      <c r="R2" s="434">
        <v>12</v>
      </c>
      <c r="S2" s="434">
        <v>13</v>
      </c>
      <c r="T2" s="499">
        <v>14</v>
      </c>
      <c r="U2" s="434">
        <v>15</v>
      </c>
      <c r="V2" s="434">
        <v>16</v>
      </c>
      <c r="W2" s="434">
        <v>17</v>
      </c>
      <c r="X2" s="429">
        <v>18</v>
      </c>
      <c r="Y2" s="434">
        <v>19</v>
      </c>
      <c r="Z2" s="434">
        <v>20</v>
      </c>
      <c r="AA2" s="434">
        <v>21</v>
      </c>
      <c r="AB2" s="434">
        <v>22</v>
      </c>
      <c r="AC2" s="434">
        <v>23</v>
      </c>
      <c r="AD2" s="434">
        <v>24</v>
      </c>
      <c r="AE2" s="429">
        <v>25</v>
      </c>
      <c r="AF2" s="434">
        <v>26</v>
      </c>
      <c r="AG2" s="434">
        <v>27</v>
      </c>
      <c r="AH2" s="434">
        <v>28</v>
      </c>
      <c r="AI2" s="434">
        <v>29</v>
      </c>
      <c r="AJ2" s="434">
        <v>30</v>
      </c>
      <c r="AK2" s="434">
        <v>31</v>
      </c>
      <c r="AL2" s="536"/>
      <c r="AM2" s="560"/>
      <c r="AN2" s="589"/>
    </row>
    <row r="3" spans="1:40" ht="15">
      <c r="A3" s="841"/>
      <c r="B3" s="65" t="s">
        <v>19</v>
      </c>
      <c r="C3" s="532"/>
      <c r="D3" s="532"/>
      <c r="E3" s="532"/>
      <c r="F3" s="532"/>
      <c r="G3" s="134" t="s">
        <v>49</v>
      </c>
      <c r="H3" s="134" t="s">
        <v>49</v>
      </c>
      <c r="I3" s="134" t="s">
        <v>49</v>
      </c>
      <c r="J3" s="134" t="s">
        <v>49</v>
      </c>
      <c r="K3" s="134" t="s">
        <v>49</v>
      </c>
      <c r="L3" s="134" t="s">
        <v>49</v>
      </c>
      <c r="M3" s="139" t="s">
        <v>58</v>
      </c>
      <c r="N3" s="125" t="s">
        <v>51</v>
      </c>
      <c r="O3" s="125" t="s">
        <v>51</v>
      </c>
      <c r="P3" s="122" t="s">
        <v>15</v>
      </c>
      <c r="Q3" s="125" t="s">
        <v>51</v>
      </c>
      <c r="R3" s="125" t="s">
        <v>51</v>
      </c>
      <c r="S3" s="125" t="s">
        <v>51</v>
      </c>
      <c r="T3" s="125" t="s">
        <v>51</v>
      </c>
      <c r="U3" s="125" t="s">
        <v>51</v>
      </c>
      <c r="V3" s="125" t="s">
        <v>51</v>
      </c>
      <c r="W3" s="122" t="s">
        <v>15</v>
      </c>
      <c r="X3" s="125" t="s">
        <v>51</v>
      </c>
      <c r="Y3" s="125" t="s">
        <v>51</v>
      </c>
      <c r="Z3" s="125" t="s">
        <v>51</v>
      </c>
      <c r="AA3" s="125" t="s">
        <v>51</v>
      </c>
      <c r="AB3" s="125" t="s">
        <v>51</v>
      </c>
      <c r="AC3" s="125" t="s">
        <v>51</v>
      </c>
      <c r="AD3" s="139" t="s">
        <v>58</v>
      </c>
      <c r="AE3" s="125" t="s">
        <v>50</v>
      </c>
      <c r="AF3" s="125" t="s">
        <v>50</v>
      </c>
      <c r="AG3" s="125" t="s">
        <v>50</v>
      </c>
      <c r="AH3" s="125" t="s">
        <v>50</v>
      </c>
      <c r="AI3" s="125" t="s">
        <v>50</v>
      </c>
      <c r="AJ3" s="122" t="s">
        <v>15</v>
      </c>
      <c r="AK3" s="122" t="s">
        <v>15</v>
      </c>
      <c r="AL3" s="534"/>
      <c r="AM3" s="561"/>
      <c r="AN3" s="589"/>
    </row>
    <row r="4" spans="1:40" ht="15">
      <c r="A4" s="841"/>
      <c r="B4" s="67" t="s">
        <v>21</v>
      </c>
      <c r="C4" s="532"/>
      <c r="D4" s="532"/>
      <c r="E4" s="532"/>
      <c r="F4" s="532"/>
      <c r="G4" s="520" t="s">
        <v>135</v>
      </c>
      <c r="H4" s="520" t="s">
        <v>135</v>
      </c>
      <c r="I4" s="520" t="s">
        <v>135</v>
      </c>
      <c r="J4" s="520" t="s">
        <v>135</v>
      </c>
      <c r="K4" s="520" t="s">
        <v>135</v>
      </c>
      <c r="L4" s="520" t="s">
        <v>135</v>
      </c>
      <c r="M4" s="520" t="s">
        <v>135</v>
      </c>
      <c r="N4" s="520" t="s">
        <v>135</v>
      </c>
      <c r="O4" s="520" t="s">
        <v>135</v>
      </c>
      <c r="P4" s="520" t="s">
        <v>135</v>
      </c>
      <c r="Q4" s="520" t="s">
        <v>135</v>
      </c>
      <c r="R4" s="520" t="s">
        <v>135</v>
      </c>
      <c r="S4" s="520" t="s">
        <v>135</v>
      </c>
      <c r="T4" s="520" t="s">
        <v>135</v>
      </c>
      <c r="U4" s="520" t="s">
        <v>135</v>
      </c>
      <c r="V4" s="520" t="s">
        <v>135</v>
      </c>
      <c r="W4" s="520" t="s">
        <v>135</v>
      </c>
      <c r="X4" s="520" t="s">
        <v>135</v>
      </c>
      <c r="Y4" s="520" t="s">
        <v>135</v>
      </c>
      <c r="Z4" s="520" t="s">
        <v>135</v>
      </c>
      <c r="AA4" s="520" t="s">
        <v>135</v>
      </c>
      <c r="AB4" s="520" t="s">
        <v>135</v>
      </c>
      <c r="AC4" s="520" t="s">
        <v>135</v>
      </c>
      <c r="AD4" s="520" t="s">
        <v>135</v>
      </c>
      <c r="AE4" s="520" t="s">
        <v>135</v>
      </c>
      <c r="AF4" s="520" t="s">
        <v>135</v>
      </c>
      <c r="AG4" s="520" t="s">
        <v>135</v>
      </c>
      <c r="AH4" s="520" t="s">
        <v>135</v>
      </c>
      <c r="AI4" s="520" t="s">
        <v>135</v>
      </c>
      <c r="AJ4" s="520" t="s">
        <v>135</v>
      </c>
      <c r="AK4" s="520" t="s">
        <v>135</v>
      </c>
      <c r="AL4" s="534"/>
      <c r="AM4" s="561"/>
      <c r="AN4" s="589"/>
    </row>
    <row r="5" spans="1:40" ht="15">
      <c r="A5" s="841"/>
      <c r="B5" s="391" t="s">
        <v>22</v>
      </c>
      <c r="C5" s="532"/>
      <c r="D5" s="532"/>
      <c r="E5" s="532"/>
      <c r="F5" s="532"/>
      <c r="G5" s="134" t="s">
        <v>49</v>
      </c>
      <c r="H5" s="134" t="s">
        <v>49</v>
      </c>
      <c r="I5" s="134" t="s">
        <v>49</v>
      </c>
      <c r="J5" s="129" t="s">
        <v>51</v>
      </c>
      <c r="K5" s="129" t="s">
        <v>51</v>
      </c>
      <c r="L5" s="129" t="s">
        <v>51</v>
      </c>
      <c r="M5" s="129" t="s">
        <v>51</v>
      </c>
      <c r="N5" s="129" t="s">
        <v>51</v>
      </c>
      <c r="O5" s="129" t="s">
        <v>51</v>
      </c>
      <c r="P5" s="122" t="s">
        <v>15</v>
      </c>
      <c r="Q5" s="129" t="s">
        <v>51</v>
      </c>
      <c r="R5" s="129" t="s">
        <v>51</v>
      </c>
      <c r="S5" s="129" t="s">
        <v>51</v>
      </c>
      <c r="T5" s="129" t="s">
        <v>51</v>
      </c>
      <c r="U5" s="129" t="s">
        <v>51</v>
      </c>
      <c r="V5" s="129" t="s">
        <v>51</v>
      </c>
      <c r="W5" s="122" t="s">
        <v>15</v>
      </c>
      <c r="X5" s="129" t="s">
        <v>51</v>
      </c>
      <c r="Y5" s="129" t="s">
        <v>51</v>
      </c>
      <c r="Z5" s="129" t="s">
        <v>51</v>
      </c>
      <c r="AA5" s="129" t="s">
        <v>51</v>
      </c>
      <c r="AB5" s="129" t="s">
        <v>51</v>
      </c>
      <c r="AC5" s="129" t="s">
        <v>51</v>
      </c>
      <c r="AD5" s="139" t="s">
        <v>58</v>
      </c>
      <c r="AE5" s="129" t="s">
        <v>50</v>
      </c>
      <c r="AF5" s="129" t="s">
        <v>50</v>
      </c>
      <c r="AG5" s="129" t="s">
        <v>50</v>
      </c>
      <c r="AH5" s="129" t="s">
        <v>50</v>
      </c>
      <c r="AI5" s="129" t="s">
        <v>50</v>
      </c>
      <c r="AJ5" s="122" t="s">
        <v>15</v>
      </c>
      <c r="AK5" s="122" t="s">
        <v>15</v>
      </c>
      <c r="AL5" s="534"/>
      <c r="AM5" s="561"/>
      <c r="AN5" s="589"/>
    </row>
    <row r="6" spans="1:40" ht="15">
      <c r="A6" s="841"/>
      <c r="B6" s="71" t="s">
        <v>20</v>
      </c>
      <c r="C6" s="533"/>
      <c r="D6" s="533"/>
      <c r="E6" s="533"/>
      <c r="F6" s="533"/>
      <c r="G6" s="134" t="s">
        <v>49</v>
      </c>
      <c r="H6" s="134" t="s">
        <v>49</v>
      </c>
      <c r="I6" s="139" t="s">
        <v>58</v>
      </c>
      <c r="J6" s="131" t="s">
        <v>51</v>
      </c>
      <c r="K6" s="131" t="s">
        <v>51</v>
      </c>
      <c r="L6" s="131" t="s">
        <v>51</v>
      </c>
      <c r="M6" s="131" t="s">
        <v>51</v>
      </c>
      <c r="N6" s="131" t="s">
        <v>51</v>
      </c>
      <c r="O6" s="131" t="s">
        <v>51</v>
      </c>
      <c r="P6" s="122" t="s">
        <v>15</v>
      </c>
      <c r="Q6" s="131" t="s">
        <v>51</v>
      </c>
      <c r="R6" s="131" t="s">
        <v>51</v>
      </c>
      <c r="S6" s="131" t="s">
        <v>51</v>
      </c>
      <c r="T6" s="131" t="s">
        <v>51</v>
      </c>
      <c r="U6" s="131" t="s">
        <v>51</v>
      </c>
      <c r="V6" s="131" t="s">
        <v>51</v>
      </c>
      <c r="W6" s="139" t="s">
        <v>58</v>
      </c>
      <c r="X6" s="131" t="s">
        <v>50</v>
      </c>
      <c r="Y6" s="131" t="s">
        <v>50</v>
      </c>
      <c r="Z6" s="131" t="s">
        <v>50</v>
      </c>
      <c r="AA6" s="131" t="s">
        <v>50</v>
      </c>
      <c r="AB6" s="131" t="s">
        <v>50</v>
      </c>
      <c r="AC6" s="122" t="s">
        <v>15</v>
      </c>
      <c r="AD6" s="122" t="s">
        <v>15</v>
      </c>
      <c r="AE6" s="131" t="s">
        <v>50</v>
      </c>
      <c r="AF6" s="131" t="s">
        <v>50</v>
      </c>
      <c r="AG6" s="131" t="s">
        <v>50</v>
      </c>
      <c r="AH6" s="131" t="s">
        <v>50</v>
      </c>
      <c r="AI6" s="131" t="s">
        <v>50</v>
      </c>
      <c r="AJ6" s="122" t="s">
        <v>15</v>
      </c>
      <c r="AK6" s="122" t="s">
        <v>15</v>
      </c>
      <c r="AL6" s="534"/>
      <c r="AM6" s="561"/>
      <c r="AN6" s="589"/>
    </row>
    <row r="7" spans="1:40" ht="15.75" thickBot="1">
      <c r="A7" s="843"/>
      <c r="B7" s="563" t="s">
        <v>36</v>
      </c>
      <c r="C7" s="539"/>
      <c r="D7" s="539"/>
      <c r="E7" s="539"/>
      <c r="F7" s="539"/>
      <c r="G7" s="523" t="s">
        <v>49</v>
      </c>
      <c r="H7" s="523" t="s">
        <v>49</v>
      </c>
      <c r="I7" s="445" t="s">
        <v>15</v>
      </c>
      <c r="J7" s="445" t="s">
        <v>15</v>
      </c>
      <c r="K7" s="442" t="s">
        <v>57</v>
      </c>
      <c r="L7" s="442" t="s">
        <v>57</v>
      </c>
      <c r="M7" s="527" t="s">
        <v>58</v>
      </c>
      <c r="N7" s="442" t="s">
        <v>53</v>
      </c>
      <c r="O7" s="442" t="s">
        <v>53</v>
      </c>
      <c r="P7" s="527" t="s">
        <v>58</v>
      </c>
      <c r="Q7" s="442" t="s">
        <v>51</v>
      </c>
      <c r="R7" s="442" t="s">
        <v>51</v>
      </c>
      <c r="S7" s="442" t="s">
        <v>51</v>
      </c>
      <c r="T7" s="527" t="s">
        <v>58</v>
      </c>
      <c r="U7" s="442" t="s">
        <v>55</v>
      </c>
      <c r="V7" s="442" t="s">
        <v>55</v>
      </c>
      <c r="W7" s="527" t="s">
        <v>58</v>
      </c>
      <c r="X7" s="442" t="s">
        <v>50</v>
      </c>
      <c r="Y7" s="442" t="s">
        <v>50</v>
      </c>
      <c r="Z7" s="527" t="s">
        <v>58</v>
      </c>
      <c r="AA7" s="442" t="s">
        <v>57</v>
      </c>
      <c r="AB7" s="442" t="s">
        <v>57</v>
      </c>
      <c r="AC7" s="442" t="s">
        <v>57</v>
      </c>
      <c r="AD7" s="445" t="s">
        <v>15</v>
      </c>
      <c r="AE7" s="445" t="s">
        <v>15</v>
      </c>
      <c r="AF7" s="442" t="s">
        <v>57</v>
      </c>
      <c r="AG7" s="442" t="s">
        <v>57</v>
      </c>
      <c r="AH7" s="442" t="s">
        <v>57</v>
      </c>
      <c r="AI7" s="442" t="s">
        <v>57</v>
      </c>
      <c r="AJ7" s="442" t="s">
        <v>57</v>
      </c>
      <c r="AK7" s="445" t="s">
        <v>15</v>
      </c>
      <c r="AL7" s="540"/>
      <c r="AM7" s="562"/>
      <c r="AN7" s="589"/>
    </row>
    <row r="8" spans="1:40" ht="15">
      <c r="A8" s="840" t="s">
        <v>1</v>
      </c>
      <c r="B8" s="600"/>
      <c r="C8" s="601">
        <v>1</v>
      </c>
      <c r="D8" s="602">
        <v>2</v>
      </c>
      <c r="E8" s="602">
        <v>3</v>
      </c>
      <c r="F8" s="602">
        <v>4</v>
      </c>
      <c r="G8" s="602">
        <v>5</v>
      </c>
      <c r="H8" s="602">
        <v>6</v>
      </c>
      <c r="I8" s="602">
        <v>7</v>
      </c>
      <c r="J8" s="601">
        <v>8</v>
      </c>
      <c r="K8" s="602">
        <v>9</v>
      </c>
      <c r="L8" s="602">
        <v>10</v>
      </c>
      <c r="M8" s="602">
        <v>11</v>
      </c>
      <c r="N8" s="602">
        <v>12</v>
      </c>
      <c r="O8" s="602">
        <v>13</v>
      </c>
      <c r="P8" s="602">
        <v>14</v>
      </c>
      <c r="Q8" s="601">
        <v>15</v>
      </c>
      <c r="R8" s="602">
        <v>16</v>
      </c>
      <c r="S8" s="602">
        <v>17</v>
      </c>
      <c r="T8" s="602">
        <v>18</v>
      </c>
      <c r="U8" s="602">
        <v>19</v>
      </c>
      <c r="V8" s="602">
        <v>20</v>
      </c>
      <c r="W8" s="602">
        <v>21</v>
      </c>
      <c r="X8" s="601">
        <v>22</v>
      </c>
      <c r="Y8" s="602">
        <v>23</v>
      </c>
      <c r="Z8" s="602">
        <v>24</v>
      </c>
      <c r="AA8" s="602">
        <v>25</v>
      </c>
      <c r="AB8" s="602">
        <v>26</v>
      </c>
      <c r="AC8" s="602">
        <v>27</v>
      </c>
      <c r="AD8" s="602">
        <v>28</v>
      </c>
      <c r="AE8" s="564"/>
      <c r="AF8" s="564"/>
      <c r="AG8" s="564"/>
      <c r="AH8" s="565"/>
      <c r="AI8" s="565"/>
      <c r="AJ8" s="565"/>
      <c r="AK8" s="565"/>
      <c r="AL8" s="536"/>
      <c r="AM8" s="537"/>
      <c r="AN8" s="589"/>
    </row>
    <row r="9" spans="1:40" ht="15">
      <c r="A9" s="841"/>
      <c r="B9" s="65" t="s">
        <v>19</v>
      </c>
      <c r="C9" s="125" t="s">
        <v>50</v>
      </c>
      <c r="D9" s="125" t="s">
        <v>50</v>
      </c>
      <c r="E9" s="125" t="s">
        <v>50</v>
      </c>
      <c r="F9" s="125" t="s">
        <v>50</v>
      </c>
      <c r="G9" s="125" t="s">
        <v>50</v>
      </c>
      <c r="H9" s="122" t="s">
        <v>15</v>
      </c>
      <c r="I9" s="122" t="s">
        <v>15</v>
      </c>
      <c r="J9" s="125" t="s">
        <v>50</v>
      </c>
      <c r="K9" s="125" t="s">
        <v>50</v>
      </c>
      <c r="L9" s="125" t="s">
        <v>50</v>
      </c>
      <c r="M9" s="125" t="s">
        <v>50</v>
      </c>
      <c r="N9" s="125" t="s">
        <v>50</v>
      </c>
      <c r="O9" s="125" t="s">
        <v>15</v>
      </c>
      <c r="P9" s="125" t="s">
        <v>50</v>
      </c>
      <c r="Q9" s="125" t="s">
        <v>58</v>
      </c>
      <c r="R9" s="370" t="s">
        <v>59</v>
      </c>
      <c r="S9" s="370" t="s">
        <v>59</v>
      </c>
      <c r="T9" s="370" t="s">
        <v>59</v>
      </c>
      <c r="U9" s="370" t="s">
        <v>59</v>
      </c>
      <c r="V9" s="125" t="s">
        <v>57</v>
      </c>
      <c r="W9" s="122" t="s">
        <v>15</v>
      </c>
      <c r="X9" s="122" t="s">
        <v>15</v>
      </c>
      <c r="Y9" s="125" t="s">
        <v>57</v>
      </c>
      <c r="Z9" s="125" t="s">
        <v>57</v>
      </c>
      <c r="AA9" s="125" t="s">
        <v>57</v>
      </c>
      <c r="AB9" s="125" t="s">
        <v>49</v>
      </c>
      <c r="AC9" s="125" t="s">
        <v>49</v>
      </c>
      <c r="AD9" s="125" t="s">
        <v>49</v>
      </c>
      <c r="AE9" s="544"/>
      <c r="AF9" s="544"/>
      <c r="AG9" s="544"/>
      <c r="AH9" s="544"/>
      <c r="AI9" s="544"/>
      <c r="AJ9" s="544"/>
      <c r="AK9" s="544"/>
      <c r="AL9" s="534"/>
      <c r="AM9" s="538"/>
      <c r="AN9" s="589"/>
    </row>
    <row r="10" spans="1:40" ht="15">
      <c r="A10" s="841"/>
      <c r="B10" s="67" t="s">
        <v>21</v>
      </c>
      <c r="C10" s="127" t="s">
        <v>135</v>
      </c>
      <c r="D10" s="127" t="s">
        <v>135</v>
      </c>
      <c r="E10" s="127" t="s">
        <v>135</v>
      </c>
      <c r="F10" s="127" t="s">
        <v>135</v>
      </c>
      <c r="G10" s="127" t="s">
        <v>135</v>
      </c>
      <c r="H10" s="127" t="s">
        <v>135</v>
      </c>
      <c r="I10" s="127" t="s">
        <v>135</v>
      </c>
      <c r="J10" s="127" t="s">
        <v>135</v>
      </c>
      <c r="K10" s="127" t="s">
        <v>135</v>
      </c>
      <c r="L10" s="127" t="s">
        <v>135</v>
      </c>
      <c r="M10" s="127" t="s">
        <v>135</v>
      </c>
      <c r="N10" s="127" t="s">
        <v>135</v>
      </c>
      <c r="O10" s="127" t="s">
        <v>135</v>
      </c>
      <c r="P10" s="127" t="s">
        <v>135</v>
      </c>
      <c r="Q10" s="127" t="s">
        <v>135</v>
      </c>
      <c r="R10" s="127" t="s">
        <v>135</v>
      </c>
      <c r="S10" s="127" t="s">
        <v>135</v>
      </c>
      <c r="T10" s="127" t="s">
        <v>135</v>
      </c>
      <c r="U10" s="127" t="s">
        <v>135</v>
      </c>
      <c r="V10" s="127" t="s">
        <v>135</v>
      </c>
      <c r="W10" s="127" t="s">
        <v>135</v>
      </c>
      <c r="X10" s="127" t="s">
        <v>135</v>
      </c>
      <c r="Y10" s="127" t="s">
        <v>135</v>
      </c>
      <c r="Z10" s="127" t="s">
        <v>135</v>
      </c>
      <c r="AA10" s="127" t="s">
        <v>135</v>
      </c>
      <c r="AB10" s="127" t="s">
        <v>135</v>
      </c>
      <c r="AC10" s="127" t="s">
        <v>135</v>
      </c>
      <c r="AD10" s="127" t="s">
        <v>135</v>
      </c>
      <c r="AE10" s="544"/>
      <c r="AF10" s="544"/>
      <c r="AG10" s="544"/>
      <c r="AH10" s="544"/>
      <c r="AI10" s="544"/>
      <c r="AJ10" s="544"/>
      <c r="AK10" s="544"/>
      <c r="AL10" s="534"/>
      <c r="AM10" s="538"/>
      <c r="AN10" s="589"/>
    </row>
    <row r="11" spans="1:40" ht="15">
      <c r="A11" s="841"/>
      <c r="B11" s="391" t="s">
        <v>22</v>
      </c>
      <c r="C11" s="129" t="s">
        <v>50</v>
      </c>
      <c r="D11" s="129" t="s">
        <v>50</v>
      </c>
      <c r="E11" s="129" t="s">
        <v>50</v>
      </c>
      <c r="F11" s="129" t="s">
        <v>50</v>
      </c>
      <c r="G11" s="129" t="s">
        <v>50</v>
      </c>
      <c r="H11" s="122" t="s">
        <v>15</v>
      </c>
      <c r="I11" s="122" t="s">
        <v>15</v>
      </c>
      <c r="J11" s="129" t="s">
        <v>50</v>
      </c>
      <c r="K11" s="129" t="s">
        <v>50</v>
      </c>
      <c r="L11" s="129" t="s">
        <v>50</v>
      </c>
      <c r="M11" s="129" t="s">
        <v>50</v>
      </c>
      <c r="N11" s="129" t="s">
        <v>50</v>
      </c>
      <c r="O11" s="129" t="s">
        <v>15</v>
      </c>
      <c r="P11" s="129" t="s">
        <v>50</v>
      </c>
      <c r="Q11" s="139" t="s">
        <v>58</v>
      </c>
      <c r="R11" s="370" t="s">
        <v>59</v>
      </c>
      <c r="S11" s="370" t="s">
        <v>59</v>
      </c>
      <c r="T11" s="370" t="s">
        <v>59</v>
      </c>
      <c r="U11" s="370" t="s">
        <v>59</v>
      </c>
      <c r="V11" s="129" t="s">
        <v>57</v>
      </c>
      <c r="W11" s="122" t="s">
        <v>15</v>
      </c>
      <c r="X11" s="122" t="s">
        <v>15</v>
      </c>
      <c r="Y11" s="129" t="s">
        <v>57</v>
      </c>
      <c r="Z11" s="129" t="s">
        <v>57</v>
      </c>
      <c r="AA11" s="129" t="s">
        <v>57</v>
      </c>
      <c r="AB11" s="129" t="s">
        <v>57</v>
      </c>
      <c r="AC11" s="129" t="s">
        <v>57</v>
      </c>
      <c r="AD11" s="122" t="s">
        <v>15</v>
      </c>
      <c r="AE11" s="544"/>
      <c r="AF11" s="544"/>
      <c r="AG11" s="544"/>
      <c r="AH11" s="544"/>
      <c r="AI11" s="544"/>
      <c r="AJ11" s="544"/>
      <c r="AK11" s="544"/>
      <c r="AL11" s="534"/>
      <c r="AM11" s="538"/>
      <c r="AN11" s="589"/>
    </row>
    <row r="12" spans="1:40" ht="15">
      <c r="A12" s="841"/>
      <c r="B12" s="71" t="s">
        <v>20</v>
      </c>
      <c r="C12" s="131" t="s">
        <v>50</v>
      </c>
      <c r="D12" s="131" t="s">
        <v>50</v>
      </c>
      <c r="E12" s="131" t="s">
        <v>50</v>
      </c>
      <c r="F12" s="131" t="s">
        <v>50</v>
      </c>
      <c r="G12" s="131" t="s">
        <v>50</v>
      </c>
      <c r="H12" s="122" t="s">
        <v>15</v>
      </c>
      <c r="I12" s="122" t="s">
        <v>15</v>
      </c>
      <c r="J12" s="131" t="s">
        <v>50</v>
      </c>
      <c r="K12" s="131" t="s">
        <v>50</v>
      </c>
      <c r="L12" s="131" t="s">
        <v>50</v>
      </c>
      <c r="M12" s="131" t="s">
        <v>50</v>
      </c>
      <c r="N12" s="131" t="s">
        <v>50</v>
      </c>
      <c r="O12" s="131" t="s">
        <v>15</v>
      </c>
      <c r="P12" s="131" t="s">
        <v>15</v>
      </c>
      <c r="Q12" s="139" t="s">
        <v>58</v>
      </c>
      <c r="R12" s="370" t="s">
        <v>59</v>
      </c>
      <c r="S12" s="370" t="s">
        <v>59</v>
      </c>
      <c r="T12" s="370" t="s">
        <v>59</v>
      </c>
      <c r="U12" s="370" t="s">
        <v>59</v>
      </c>
      <c r="V12" s="139" t="s">
        <v>58</v>
      </c>
      <c r="W12" s="122" t="s">
        <v>15</v>
      </c>
      <c r="X12" s="122" t="s">
        <v>15</v>
      </c>
      <c r="Y12" s="131" t="s">
        <v>57</v>
      </c>
      <c r="Z12" s="131" t="s">
        <v>57</v>
      </c>
      <c r="AA12" s="131" t="s">
        <v>57</v>
      </c>
      <c r="AB12" s="131" t="s">
        <v>57</v>
      </c>
      <c r="AC12" s="131" t="s">
        <v>57</v>
      </c>
      <c r="AD12" s="122" t="s">
        <v>15</v>
      </c>
      <c r="AE12" s="544"/>
      <c r="AF12" s="544"/>
      <c r="AG12" s="544"/>
      <c r="AH12" s="544"/>
      <c r="AI12" s="544"/>
      <c r="AJ12" s="544"/>
      <c r="AK12" s="544"/>
      <c r="AL12" s="534"/>
      <c r="AM12" s="538"/>
      <c r="AN12" s="589"/>
    </row>
    <row r="13" spans="1:40" ht="15.75" thickBot="1">
      <c r="A13" s="843"/>
      <c r="B13" s="359" t="s">
        <v>36</v>
      </c>
      <c r="C13" s="442" t="s">
        <v>15</v>
      </c>
      <c r="D13" s="442" t="s">
        <v>57</v>
      </c>
      <c r="E13" s="442" t="s">
        <v>57</v>
      </c>
      <c r="F13" s="442" t="s">
        <v>60</v>
      </c>
      <c r="G13" s="442" t="s">
        <v>57</v>
      </c>
      <c r="H13" s="442" t="s">
        <v>57</v>
      </c>
      <c r="I13" s="445" t="s">
        <v>15</v>
      </c>
      <c r="J13" s="445" t="s">
        <v>15</v>
      </c>
      <c r="K13" s="442" t="s">
        <v>57</v>
      </c>
      <c r="L13" s="442" t="s">
        <v>57</v>
      </c>
      <c r="M13" s="442" t="s">
        <v>57</v>
      </c>
      <c r="N13" s="442" t="s">
        <v>57</v>
      </c>
      <c r="O13" s="527" t="s">
        <v>58</v>
      </c>
      <c r="P13" s="442" t="s">
        <v>15</v>
      </c>
      <c r="Q13" s="442" t="s">
        <v>15</v>
      </c>
      <c r="R13" s="531" t="s">
        <v>59</v>
      </c>
      <c r="S13" s="531" t="s">
        <v>59</v>
      </c>
      <c r="T13" s="531" t="s">
        <v>59</v>
      </c>
      <c r="U13" s="531" t="s">
        <v>59</v>
      </c>
      <c r="V13" s="442" t="s">
        <v>57</v>
      </c>
      <c r="W13" s="445" t="s">
        <v>15</v>
      </c>
      <c r="X13" s="445" t="s">
        <v>15</v>
      </c>
      <c r="Y13" s="442" t="s">
        <v>57</v>
      </c>
      <c r="Z13" s="442" t="s">
        <v>57</v>
      </c>
      <c r="AA13" s="442" t="s">
        <v>57</v>
      </c>
      <c r="AB13" s="442" t="s">
        <v>57</v>
      </c>
      <c r="AC13" s="442" t="s">
        <v>57</v>
      </c>
      <c r="AD13" s="445" t="s">
        <v>15</v>
      </c>
      <c r="AE13" s="549"/>
      <c r="AF13" s="549"/>
      <c r="AG13" s="549"/>
      <c r="AH13" s="549"/>
      <c r="AI13" s="549"/>
      <c r="AJ13" s="549"/>
      <c r="AK13" s="549"/>
      <c r="AL13" s="540"/>
      <c r="AM13" s="541"/>
      <c r="AN13" s="589"/>
    </row>
    <row r="14" spans="1:40" ht="15">
      <c r="A14" s="840" t="s">
        <v>2</v>
      </c>
      <c r="B14" s="554"/>
      <c r="C14" s="429">
        <v>1</v>
      </c>
      <c r="D14" s="434">
        <v>2</v>
      </c>
      <c r="E14" s="434">
        <v>3</v>
      </c>
      <c r="F14" s="434">
        <v>4</v>
      </c>
      <c r="G14" s="434">
        <v>5</v>
      </c>
      <c r="H14" s="434">
        <v>6</v>
      </c>
      <c r="I14" s="434">
        <v>7</v>
      </c>
      <c r="J14" s="429">
        <v>8</v>
      </c>
      <c r="K14" s="434">
        <v>9</v>
      </c>
      <c r="L14" s="434">
        <v>10</v>
      </c>
      <c r="M14" s="434">
        <v>11</v>
      </c>
      <c r="N14" s="434">
        <v>12</v>
      </c>
      <c r="O14" s="434">
        <v>13</v>
      </c>
      <c r="P14" s="434">
        <v>14</v>
      </c>
      <c r="Q14" s="429">
        <v>15</v>
      </c>
      <c r="R14" s="434">
        <v>16</v>
      </c>
      <c r="S14" s="434">
        <v>17</v>
      </c>
      <c r="T14" s="434">
        <v>18</v>
      </c>
      <c r="U14" s="434">
        <v>19</v>
      </c>
      <c r="V14" s="434">
        <v>20</v>
      </c>
      <c r="W14" s="434">
        <v>21</v>
      </c>
      <c r="X14" s="429">
        <v>22</v>
      </c>
      <c r="Y14" s="434">
        <v>23</v>
      </c>
      <c r="Z14" s="434">
        <v>24</v>
      </c>
      <c r="AA14" s="434">
        <v>25</v>
      </c>
      <c r="AB14" s="434">
        <v>26</v>
      </c>
      <c r="AC14" s="434">
        <v>27</v>
      </c>
      <c r="AD14" s="434">
        <v>28</v>
      </c>
      <c r="AE14" s="429">
        <v>29</v>
      </c>
      <c r="AF14" s="434">
        <v>30</v>
      </c>
      <c r="AG14" s="434">
        <v>31</v>
      </c>
      <c r="AH14" s="565"/>
      <c r="AI14" s="565"/>
      <c r="AJ14" s="565"/>
      <c r="AK14" s="565"/>
      <c r="AL14" s="536"/>
      <c r="AM14" s="537"/>
      <c r="AN14" s="589"/>
    </row>
    <row r="15" spans="1:40" ht="15">
      <c r="A15" s="841"/>
      <c r="B15" s="65" t="s">
        <v>19</v>
      </c>
      <c r="C15" s="122" t="s">
        <v>15</v>
      </c>
      <c r="D15" s="134" t="s">
        <v>49</v>
      </c>
      <c r="E15" s="134" t="s">
        <v>49</v>
      </c>
      <c r="F15" s="134" t="s">
        <v>49</v>
      </c>
      <c r="G15" s="134" t="s">
        <v>49</v>
      </c>
      <c r="H15" s="134" t="s">
        <v>49</v>
      </c>
      <c r="I15" s="122" t="s">
        <v>15</v>
      </c>
      <c r="J15" s="122" t="s">
        <v>15</v>
      </c>
      <c r="K15" s="134" t="s">
        <v>49</v>
      </c>
      <c r="L15" s="134" t="s">
        <v>49</v>
      </c>
      <c r="M15" s="139" t="s">
        <v>58</v>
      </c>
      <c r="N15" s="125" t="s">
        <v>51</v>
      </c>
      <c r="O15" s="125" t="s">
        <v>51</v>
      </c>
      <c r="P15" s="122" t="s">
        <v>15</v>
      </c>
      <c r="Q15" s="122" t="s">
        <v>15</v>
      </c>
      <c r="R15" s="125" t="s">
        <v>51</v>
      </c>
      <c r="S15" s="125" t="s">
        <v>51</v>
      </c>
      <c r="T15" s="125" t="s">
        <v>51</v>
      </c>
      <c r="U15" s="125" t="s">
        <v>51</v>
      </c>
      <c r="V15" s="125" t="s">
        <v>51</v>
      </c>
      <c r="W15" s="139" t="s">
        <v>58</v>
      </c>
      <c r="X15" s="122" t="s">
        <v>50</v>
      </c>
      <c r="Y15" s="125" t="s">
        <v>50</v>
      </c>
      <c r="Z15" s="125" t="s">
        <v>50</v>
      </c>
      <c r="AA15" s="125" t="s">
        <v>50</v>
      </c>
      <c r="AB15" s="125" t="s">
        <v>50</v>
      </c>
      <c r="AC15" s="122" t="s">
        <v>15</v>
      </c>
      <c r="AD15" s="122" t="s">
        <v>15</v>
      </c>
      <c r="AE15" s="566" t="s">
        <v>50</v>
      </c>
      <c r="AF15" s="566" t="s">
        <v>50</v>
      </c>
      <c r="AG15" s="566" t="s">
        <v>50</v>
      </c>
      <c r="AH15" s="544"/>
      <c r="AI15" s="544"/>
      <c r="AJ15" s="544"/>
      <c r="AK15" s="544"/>
      <c r="AL15" s="534"/>
      <c r="AM15" s="538"/>
      <c r="AN15" s="589"/>
    </row>
    <row r="16" spans="1:40" ht="15">
      <c r="A16" s="841"/>
      <c r="B16" s="67" t="s">
        <v>21</v>
      </c>
      <c r="C16" s="567" t="s">
        <v>135</v>
      </c>
      <c r="D16" s="567" t="s">
        <v>135</v>
      </c>
      <c r="E16" s="567" t="s">
        <v>135</v>
      </c>
      <c r="F16" s="567" t="s">
        <v>135</v>
      </c>
      <c r="G16" s="567" t="s">
        <v>135</v>
      </c>
      <c r="H16" s="567" t="s">
        <v>135</v>
      </c>
      <c r="I16" s="567" t="s">
        <v>135</v>
      </c>
      <c r="J16" s="567" t="s">
        <v>135</v>
      </c>
      <c r="K16" s="127" t="s">
        <v>51</v>
      </c>
      <c r="L16" s="127" t="s">
        <v>51</v>
      </c>
      <c r="M16" s="127" t="s">
        <v>51</v>
      </c>
      <c r="N16" s="127" t="s">
        <v>51</v>
      </c>
      <c r="O16" s="127" t="s">
        <v>51</v>
      </c>
      <c r="P16" s="122" t="s">
        <v>15</v>
      </c>
      <c r="Q16" s="122" t="s">
        <v>15</v>
      </c>
      <c r="R16" s="148" t="s">
        <v>51</v>
      </c>
      <c r="S16" s="148" t="s">
        <v>51</v>
      </c>
      <c r="T16" s="148" t="s">
        <v>51</v>
      </c>
      <c r="U16" s="148" t="s">
        <v>51</v>
      </c>
      <c r="V16" s="148" t="s">
        <v>51</v>
      </c>
      <c r="W16" s="139" t="s">
        <v>58</v>
      </c>
      <c r="X16" s="127" t="s">
        <v>50</v>
      </c>
      <c r="Y16" s="127" t="s">
        <v>50</v>
      </c>
      <c r="Z16" s="127" t="s">
        <v>50</v>
      </c>
      <c r="AA16" s="127" t="s">
        <v>50</v>
      </c>
      <c r="AB16" s="127" t="s">
        <v>50</v>
      </c>
      <c r="AC16" s="122" t="s">
        <v>15</v>
      </c>
      <c r="AD16" s="122" t="s">
        <v>15</v>
      </c>
      <c r="AE16" s="127" t="s">
        <v>50</v>
      </c>
      <c r="AF16" s="127" t="s">
        <v>50</v>
      </c>
      <c r="AG16" s="127" t="s">
        <v>50</v>
      </c>
      <c r="AH16" s="544"/>
      <c r="AI16" s="544"/>
      <c r="AJ16" s="544"/>
      <c r="AK16" s="544"/>
      <c r="AL16" s="534"/>
      <c r="AM16" s="538"/>
      <c r="AN16" s="589"/>
    </row>
    <row r="17" spans="1:40" ht="15">
      <c r="A17" s="841"/>
      <c r="B17" s="391" t="s">
        <v>22</v>
      </c>
      <c r="C17" s="122" t="s">
        <v>15</v>
      </c>
      <c r="D17" s="129" t="s">
        <v>57</v>
      </c>
      <c r="E17" s="129" t="s">
        <v>57</v>
      </c>
      <c r="F17" s="129" t="s">
        <v>57</v>
      </c>
      <c r="G17" s="129" t="s">
        <v>57</v>
      </c>
      <c r="H17" s="139" t="s">
        <v>58</v>
      </c>
      <c r="I17" s="122" t="s">
        <v>15</v>
      </c>
      <c r="J17" s="122" t="s">
        <v>15</v>
      </c>
      <c r="K17" s="129" t="s">
        <v>51</v>
      </c>
      <c r="L17" s="129" t="s">
        <v>51</v>
      </c>
      <c r="M17" s="129" t="s">
        <v>51</v>
      </c>
      <c r="N17" s="129" t="s">
        <v>51</v>
      </c>
      <c r="O17" s="129" t="s">
        <v>51</v>
      </c>
      <c r="P17" s="122" t="s">
        <v>15</v>
      </c>
      <c r="Q17" s="122" t="s">
        <v>15</v>
      </c>
      <c r="R17" s="129" t="s">
        <v>51</v>
      </c>
      <c r="S17" s="129" t="s">
        <v>51</v>
      </c>
      <c r="T17" s="129" t="s">
        <v>51</v>
      </c>
      <c r="U17" s="129" t="s">
        <v>51</v>
      </c>
      <c r="V17" s="129" t="s">
        <v>51</v>
      </c>
      <c r="W17" s="139" t="s">
        <v>58</v>
      </c>
      <c r="X17" s="129" t="s">
        <v>50</v>
      </c>
      <c r="Y17" s="129" t="s">
        <v>50</v>
      </c>
      <c r="Z17" s="129" t="s">
        <v>50</v>
      </c>
      <c r="AA17" s="129" t="s">
        <v>50</v>
      </c>
      <c r="AB17" s="129" t="s">
        <v>50</v>
      </c>
      <c r="AC17" s="122" t="s">
        <v>15</v>
      </c>
      <c r="AD17" s="122" t="s">
        <v>15</v>
      </c>
      <c r="AE17" s="129" t="s">
        <v>50</v>
      </c>
      <c r="AF17" s="129" t="s">
        <v>50</v>
      </c>
      <c r="AG17" s="129" t="s">
        <v>50</v>
      </c>
      <c r="AH17" s="544"/>
      <c r="AI17" s="544"/>
      <c r="AJ17" s="544"/>
      <c r="AK17" s="544"/>
      <c r="AL17" s="534"/>
      <c r="AM17" s="538"/>
      <c r="AN17" s="589"/>
    </row>
    <row r="18" spans="1:40" ht="15">
      <c r="A18" s="841"/>
      <c r="B18" s="71" t="s">
        <v>20</v>
      </c>
      <c r="C18" s="568" t="s">
        <v>15</v>
      </c>
      <c r="D18" s="131" t="s">
        <v>56</v>
      </c>
      <c r="E18" s="131" t="s">
        <v>56</v>
      </c>
      <c r="F18" s="131" t="s">
        <v>56</v>
      </c>
      <c r="G18" s="131" t="s">
        <v>57</v>
      </c>
      <c r="H18" s="139" t="s">
        <v>58</v>
      </c>
      <c r="I18" s="122" t="s">
        <v>15</v>
      </c>
      <c r="J18" s="122" t="s">
        <v>15</v>
      </c>
      <c r="K18" s="131" t="s">
        <v>51</v>
      </c>
      <c r="L18" s="131" t="s">
        <v>51</v>
      </c>
      <c r="M18" s="131" t="s">
        <v>51</v>
      </c>
      <c r="N18" s="131" t="s">
        <v>51</v>
      </c>
      <c r="O18" s="131" t="s">
        <v>51</v>
      </c>
      <c r="P18" s="122" t="s">
        <v>15</v>
      </c>
      <c r="Q18" s="122" t="s">
        <v>15</v>
      </c>
      <c r="R18" s="131" t="s">
        <v>51</v>
      </c>
      <c r="S18" s="131" t="s">
        <v>51</v>
      </c>
      <c r="T18" s="131" t="s">
        <v>51</v>
      </c>
      <c r="U18" s="131" t="s">
        <v>51</v>
      </c>
      <c r="V18" s="131" t="s">
        <v>51</v>
      </c>
      <c r="W18" s="139" t="s">
        <v>58</v>
      </c>
      <c r="X18" s="131" t="s">
        <v>50</v>
      </c>
      <c r="Y18" s="131" t="s">
        <v>50</v>
      </c>
      <c r="Z18" s="131" t="s">
        <v>50</v>
      </c>
      <c r="AA18" s="131" t="s">
        <v>50</v>
      </c>
      <c r="AB18" s="131" t="s">
        <v>50</v>
      </c>
      <c r="AC18" s="122" t="s">
        <v>15</v>
      </c>
      <c r="AD18" s="122" t="s">
        <v>15</v>
      </c>
      <c r="AE18" s="131" t="s">
        <v>50</v>
      </c>
      <c r="AF18" s="131" t="s">
        <v>50</v>
      </c>
      <c r="AG18" s="131" t="s">
        <v>50</v>
      </c>
      <c r="AH18" s="544"/>
      <c r="AI18" s="544"/>
      <c r="AJ18" s="544"/>
      <c r="AK18" s="544"/>
      <c r="AL18" s="534"/>
      <c r="AM18" s="538"/>
      <c r="AN18" s="589"/>
    </row>
    <row r="19" spans="1:40" ht="15.75" thickBot="1">
      <c r="A19" s="842"/>
      <c r="B19" s="361" t="s">
        <v>36</v>
      </c>
      <c r="C19" s="569" t="s">
        <v>15</v>
      </c>
      <c r="D19" s="570" t="s">
        <v>57</v>
      </c>
      <c r="E19" s="570" t="s">
        <v>57</v>
      </c>
      <c r="F19" s="570" t="s">
        <v>57</v>
      </c>
      <c r="G19" s="570" t="s">
        <v>57</v>
      </c>
      <c r="H19" s="570" t="s">
        <v>57</v>
      </c>
      <c r="I19" s="521" t="s">
        <v>15</v>
      </c>
      <c r="J19" s="521" t="s">
        <v>15</v>
      </c>
      <c r="K19" s="570" t="s">
        <v>57</v>
      </c>
      <c r="L19" s="570" t="s">
        <v>57</v>
      </c>
      <c r="M19" s="570" t="s">
        <v>57</v>
      </c>
      <c r="N19" s="570" t="s">
        <v>57</v>
      </c>
      <c r="O19" s="570" t="s">
        <v>57</v>
      </c>
      <c r="P19" s="521" t="s">
        <v>15</v>
      </c>
      <c r="Q19" s="521" t="s">
        <v>15</v>
      </c>
      <c r="R19" s="570" t="s">
        <v>57</v>
      </c>
      <c r="S19" s="570" t="s">
        <v>57</v>
      </c>
      <c r="T19" s="570" t="s">
        <v>57</v>
      </c>
      <c r="U19" s="570" t="s">
        <v>57</v>
      </c>
      <c r="V19" s="570" t="s">
        <v>57</v>
      </c>
      <c r="W19" s="521" t="s">
        <v>15</v>
      </c>
      <c r="X19" s="521" t="s">
        <v>15</v>
      </c>
      <c r="Y19" s="570" t="s">
        <v>57</v>
      </c>
      <c r="Z19" s="570" t="s">
        <v>57</v>
      </c>
      <c r="AA19" s="570" t="s">
        <v>57</v>
      </c>
      <c r="AB19" s="570" t="s">
        <v>57</v>
      </c>
      <c r="AC19" s="570" t="s">
        <v>57</v>
      </c>
      <c r="AD19" s="521" t="s">
        <v>15</v>
      </c>
      <c r="AE19" s="521" t="s">
        <v>15</v>
      </c>
      <c r="AF19" s="570" t="s">
        <v>57</v>
      </c>
      <c r="AG19" s="570" t="s">
        <v>57</v>
      </c>
      <c r="AH19" s="548"/>
      <c r="AI19" s="548"/>
      <c r="AJ19" s="548"/>
      <c r="AK19" s="548"/>
      <c r="AL19" s="542"/>
      <c r="AM19" s="543"/>
      <c r="AN19" s="589"/>
    </row>
    <row r="20" spans="1:40" ht="15">
      <c r="A20" s="840" t="s">
        <v>4</v>
      </c>
      <c r="B20" s="554"/>
      <c r="C20" s="536"/>
      <c r="D20" s="536"/>
      <c r="E20" s="536"/>
      <c r="F20" s="434">
        <v>1</v>
      </c>
      <c r="G20" s="434">
        <v>2</v>
      </c>
      <c r="H20" s="434">
        <v>3</v>
      </c>
      <c r="I20" s="434">
        <v>4</v>
      </c>
      <c r="J20" s="522">
        <v>5</v>
      </c>
      <c r="K20" s="434">
        <v>6</v>
      </c>
      <c r="L20" s="434">
        <v>7</v>
      </c>
      <c r="M20" s="434">
        <v>8</v>
      </c>
      <c r="N20" s="434">
        <v>9</v>
      </c>
      <c r="O20" s="499">
        <v>10</v>
      </c>
      <c r="P20" s="434">
        <v>11</v>
      </c>
      <c r="Q20" s="429">
        <v>12</v>
      </c>
      <c r="R20" s="499">
        <v>13</v>
      </c>
      <c r="S20" s="499">
        <v>14</v>
      </c>
      <c r="T20" s="434">
        <v>15</v>
      </c>
      <c r="U20" s="434">
        <v>16</v>
      </c>
      <c r="V20" s="434">
        <v>17</v>
      </c>
      <c r="W20" s="434">
        <v>18</v>
      </c>
      <c r="X20" s="429">
        <v>19</v>
      </c>
      <c r="Y20" s="434">
        <v>20</v>
      </c>
      <c r="Z20" s="434">
        <v>21</v>
      </c>
      <c r="AA20" s="434">
        <v>22</v>
      </c>
      <c r="AB20" s="434">
        <v>23</v>
      </c>
      <c r="AC20" s="434">
        <v>24</v>
      </c>
      <c r="AD20" s="434">
        <v>25</v>
      </c>
      <c r="AE20" s="429">
        <v>26</v>
      </c>
      <c r="AF20" s="434">
        <v>27</v>
      </c>
      <c r="AG20" s="434">
        <v>28</v>
      </c>
      <c r="AH20" s="434">
        <v>29</v>
      </c>
      <c r="AI20" s="434">
        <v>30</v>
      </c>
      <c r="AJ20" s="564"/>
      <c r="AK20" s="565"/>
      <c r="AL20" s="536"/>
      <c r="AM20" s="537"/>
      <c r="AN20" s="589"/>
    </row>
    <row r="21" spans="1:40" ht="15">
      <c r="A21" s="841"/>
      <c r="B21" s="65" t="s">
        <v>19</v>
      </c>
      <c r="C21" s="534"/>
      <c r="D21" s="534"/>
      <c r="E21" s="534"/>
      <c r="F21" s="125" t="s">
        <v>50</v>
      </c>
      <c r="G21" s="125" t="s">
        <v>50</v>
      </c>
      <c r="H21" s="122" t="s">
        <v>15</v>
      </c>
      <c r="I21" s="122" t="s">
        <v>15</v>
      </c>
      <c r="J21" s="125" t="s">
        <v>50</v>
      </c>
      <c r="K21" s="125" t="s">
        <v>50</v>
      </c>
      <c r="L21" s="125" t="s">
        <v>50</v>
      </c>
      <c r="M21" s="125" t="s">
        <v>50</v>
      </c>
      <c r="N21" s="125" t="s">
        <v>50</v>
      </c>
      <c r="O21" s="139" t="s">
        <v>58</v>
      </c>
      <c r="P21" s="122" t="s">
        <v>15</v>
      </c>
      <c r="Q21" s="122" t="s">
        <v>15</v>
      </c>
      <c r="R21" s="134" t="s">
        <v>60</v>
      </c>
      <c r="S21" s="134" t="s">
        <v>60</v>
      </c>
      <c r="T21" s="134" t="s">
        <v>49</v>
      </c>
      <c r="U21" s="134" t="s">
        <v>49</v>
      </c>
      <c r="V21" s="134" t="s">
        <v>49</v>
      </c>
      <c r="W21" s="139" t="s">
        <v>58</v>
      </c>
      <c r="X21" s="122" t="s">
        <v>15</v>
      </c>
      <c r="Y21" s="125" t="s">
        <v>51</v>
      </c>
      <c r="Z21" s="125" t="s">
        <v>51</v>
      </c>
      <c r="AA21" s="125" t="s">
        <v>51</v>
      </c>
      <c r="AB21" s="125" t="s">
        <v>51</v>
      </c>
      <c r="AC21" s="125" t="s">
        <v>51</v>
      </c>
      <c r="AD21" s="122" t="s">
        <v>15</v>
      </c>
      <c r="AE21" s="122" t="s">
        <v>15</v>
      </c>
      <c r="AF21" s="125" t="s">
        <v>51</v>
      </c>
      <c r="AG21" s="125" t="s">
        <v>51</v>
      </c>
      <c r="AH21" s="125" t="s">
        <v>51</v>
      </c>
      <c r="AI21" s="125" t="s">
        <v>51</v>
      </c>
      <c r="AJ21" s="544"/>
      <c r="AK21" s="544"/>
      <c r="AL21" s="534"/>
      <c r="AM21" s="538"/>
      <c r="AN21" s="589"/>
    </row>
    <row r="22" spans="1:40" ht="15">
      <c r="A22" s="841"/>
      <c r="B22" s="67" t="s">
        <v>21</v>
      </c>
      <c r="C22" s="534"/>
      <c r="D22" s="534"/>
      <c r="E22" s="534"/>
      <c r="F22" s="155" t="s">
        <v>50</v>
      </c>
      <c r="G22" s="127" t="s">
        <v>50</v>
      </c>
      <c r="H22" s="122" t="s">
        <v>15</v>
      </c>
      <c r="I22" s="122" t="s">
        <v>15</v>
      </c>
      <c r="J22" s="127" t="s">
        <v>50</v>
      </c>
      <c r="K22" s="127" t="s">
        <v>50</v>
      </c>
      <c r="L22" s="127" t="s">
        <v>50</v>
      </c>
      <c r="M22" s="127" t="s">
        <v>50</v>
      </c>
      <c r="N22" s="127" t="s">
        <v>50</v>
      </c>
      <c r="O22" s="139" t="s">
        <v>58</v>
      </c>
      <c r="P22" s="122" t="s">
        <v>15</v>
      </c>
      <c r="Q22" s="122" t="s">
        <v>15</v>
      </c>
      <c r="R22" s="134" t="s">
        <v>60</v>
      </c>
      <c r="S22" s="134" t="s">
        <v>60</v>
      </c>
      <c r="T22" s="134" t="s">
        <v>49</v>
      </c>
      <c r="U22" s="134" t="s">
        <v>49</v>
      </c>
      <c r="V22" s="134" t="s">
        <v>49</v>
      </c>
      <c r="W22" s="139" t="s">
        <v>58</v>
      </c>
      <c r="X22" s="122" t="s">
        <v>15</v>
      </c>
      <c r="Y22" s="127" t="s">
        <v>51</v>
      </c>
      <c r="Z22" s="127" t="s">
        <v>51</v>
      </c>
      <c r="AA22" s="127" t="s">
        <v>51</v>
      </c>
      <c r="AB22" s="127" t="s">
        <v>51</v>
      </c>
      <c r="AC22" s="127" t="s">
        <v>51</v>
      </c>
      <c r="AD22" s="122" t="s">
        <v>15</v>
      </c>
      <c r="AE22" s="122" t="s">
        <v>15</v>
      </c>
      <c r="AF22" s="127" t="s">
        <v>51</v>
      </c>
      <c r="AG22" s="127" t="s">
        <v>51</v>
      </c>
      <c r="AH22" s="127" t="s">
        <v>51</v>
      </c>
      <c r="AI22" s="127" t="s">
        <v>51</v>
      </c>
      <c r="AJ22" s="544"/>
      <c r="AK22" s="544"/>
      <c r="AL22" s="534"/>
      <c r="AM22" s="538"/>
      <c r="AN22" s="589"/>
    </row>
    <row r="23" spans="1:40" ht="15">
      <c r="A23" s="841"/>
      <c r="B23" s="391" t="s">
        <v>22</v>
      </c>
      <c r="C23" s="534"/>
      <c r="D23" s="534"/>
      <c r="E23" s="534"/>
      <c r="F23" s="129" t="s">
        <v>50</v>
      </c>
      <c r="G23" s="129" t="s">
        <v>50</v>
      </c>
      <c r="H23" s="122" t="s">
        <v>15</v>
      </c>
      <c r="I23" s="122" t="s">
        <v>15</v>
      </c>
      <c r="J23" s="129" t="s">
        <v>50</v>
      </c>
      <c r="K23" s="129" t="s">
        <v>50</v>
      </c>
      <c r="L23" s="129" t="s">
        <v>50</v>
      </c>
      <c r="M23" s="129" t="s">
        <v>50</v>
      </c>
      <c r="N23" s="129" t="s">
        <v>50</v>
      </c>
      <c r="O23" s="139" t="s">
        <v>58</v>
      </c>
      <c r="P23" s="122" t="s">
        <v>15</v>
      </c>
      <c r="Q23" s="122" t="s">
        <v>15</v>
      </c>
      <c r="R23" s="134" t="s">
        <v>60</v>
      </c>
      <c r="S23" s="134" t="s">
        <v>60</v>
      </c>
      <c r="T23" s="134" t="s">
        <v>49</v>
      </c>
      <c r="U23" s="134" t="s">
        <v>49</v>
      </c>
      <c r="V23" s="134" t="s">
        <v>49</v>
      </c>
      <c r="W23" s="122" t="s">
        <v>15</v>
      </c>
      <c r="X23" s="122" t="s">
        <v>15</v>
      </c>
      <c r="Y23" s="129" t="s">
        <v>51</v>
      </c>
      <c r="Z23" s="129" t="s">
        <v>51</v>
      </c>
      <c r="AA23" s="129" t="s">
        <v>51</v>
      </c>
      <c r="AB23" s="129" t="s">
        <v>51</v>
      </c>
      <c r="AC23" s="129" t="s">
        <v>51</v>
      </c>
      <c r="AD23" s="122" t="s">
        <v>15</v>
      </c>
      <c r="AE23" s="122" t="s">
        <v>15</v>
      </c>
      <c r="AF23" s="129" t="s">
        <v>51</v>
      </c>
      <c r="AG23" s="129" t="s">
        <v>51</v>
      </c>
      <c r="AH23" s="129" t="s">
        <v>51</v>
      </c>
      <c r="AI23" s="129" t="s">
        <v>51</v>
      </c>
      <c r="AJ23" s="544"/>
      <c r="AK23" s="544"/>
      <c r="AL23" s="534"/>
      <c r="AM23" s="538"/>
      <c r="AN23" s="589"/>
    </row>
    <row r="24" spans="1:40" ht="15">
      <c r="A24" s="841"/>
      <c r="B24" s="71" t="s">
        <v>20</v>
      </c>
      <c r="C24" s="544"/>
      <c r="D24" s="544"/>
      <c r="E24" s="544"/>
      <c r="F24" s="131" t="s">
        <v>50</v>
      </c>
      <c r="G24" s="131" t="s">
        <v>50</v>
      </c>
      <c r="H24" s="122" t="s">
        <v>15</v>
      </c>
      <c r="I24" s="122" t="s">
        <v>15</v>
      </c>
      <c r="J24" s="131" t="s">
        <v>50</v>
      </c>
      <c r="K24" s="131" t="s">
        <v>50</v>
      </c>
      <c r="L24" s="131" t="s">
        <v>50</v>
      </c>
      <c r="M24" s="131" t="s">
        <v>50</v>
      </c>
      <c r="N24" s="131" t="s">
        <v>50</v>
      </c>
      <c r="O24" s="134" t="s">
        <v>60</v>
      </c>
      <c r="P24" s="122" t="s">
        <v>15</v>
      </c>
      <c r="Q24" s="122" t="s">
        <v>15</v>
      </c>
      <c r="R24" s="134" t="s">
        <v>60</v>
      </c>
      <c r="S24" s="134" t="s">
        <v>60</v>
      </c>
      <c r="T24" s="134" t="s">
        <v>49</v>
      </c>
      <c r="U24" s="134" t="s">
        <v>49</v>
      </c>
      <c r="V24" s="134" t="s">
        <v>49</v>
      </c>
      <c r="W24" s="139" t="s">
        <v>58</v>
      </c>
      <c r="X24" s="122" t="s">
        <v>15</v>
      </c>
      <c r="Y24" s="131" t="s">
        <v>51</v>
      </c>
      <c r="Z24" s="131" t="s">
        <v>51</v>
      </c>
      <c r="AA24" s="131" t="s">
        <v>51</v>
      </c>
      <c r="AB24" s="131" t="s">
        <v>51</v>
      </c>
      <c r="AC24" s="131" t="s">
        <v>51</v>
      </c>
      <c r="AD24" s="122" t="s">
        <v>15</v>
      </c>
      <c r="AE24" s="122" t="s">
        <v>15</v>
      </c>
      <c r="AF24" s="131" t="s">
        <v>51</v>
      </c>
      <c r="AG24" s="131" t="s">
        <v>51</v>
      </c>
      <c r="AH24" s="131" t="s">
        <v>51</v>
      </c>
      <c r="AI24" s="131" t="s">
        <v>51</v>
      </c>
      <c r="AJ24" s="544"/>
      <c r="AK24" s="544"/>
      <c r="AL24" s="534"/>
      <c r="AM24" s="538"/>
      <c r="AN24" s="589"/>
    </row>
    <row r="25" spans="1:40" ht="15.75" thickBot="1">
      <c r="A25" s="842"/>
      <c r="B25" s="361" t="s">
        <v>36</v>
      </c>
      <c r="C25" s="548"/>
      <c r="D25" s="548"/>
      <c r="E25" s="548"/>
      <c r="F25" s="427" t="s">
        <v>57</v>
      </c>
      <c r="G25" s="427" t="s">
        <v>57</v>
      </c>
      <c r="H25" s="427" t="s">
        <v>57</v>
      </c>
      <c r="I25" s="521" t="s">
        <v>15</v>
      </c>
      <c r="J25" s="521" t="s">
        <v>15</v>
      </c>
      <c r="K25" s="528" t="s">
        <v>49</v>
      </c>
      <c r="L25" s="528" t="s">
        <v>49</v>
      </c>
      <c r="M25" s="528" t="s">
        <v>49</v>
      </c>
      <c r="N25" s="528" t="s">
        <v>49</v>
      </c>
      <c r="O25" s="528" t="s">
        <v>60</v>
      </c>
      <c r="P25" s="521" t="s">
        <v>15</v>
      </c>
      <c r="Q25" s="521" t="s">
        <v>15</v>
      </c>
      <c r="R25" s="528" t="s">
        <v>60</v>
      </c>
      <c r="S25" s="528" t="s">
        <v>60</v>
      </c>
      <c r="T25" s="528" t="s">
        <v>49</v>
      </c>
      <c r="U25" s="528" t="s">
        <v>49</v>
      </c>
      <c r="V25" s="528" t="s">
        <v>49</v>
      </c>
      <c r="W25" s="521" t="s">
        <v>15</v>
      </c>
      <c r="X25" s="521" t="s">
        <v>15</v>
      </c>
      <c r="Y25" s="427" t="s">
        <v>57</v>
      </c>
      <c r="Z25" s="427" t="s">
        <v>57</v>
      </c>
      <c r="AA25" s="427" t="s">
        <v>57</v>
      </c>
      <c r="AB25" s="427" t="s">
        <v>57</v>
      </c>
      <c r="AC25" s="427" t="s">
        <v>57</v>
      </c>
      <c r="AD25" s="521" t="s">
        <v>15</v>
      </c>
      <c r="AE25" s="521" t="s">
        <v>15</v>
      </c>
      <c r="AF25" s="427" t="s">
        <v>57</v>
      </c>
      <c r="AG25" s="427" t="s">
        <v>57</v>
      </c>
      <c r="AH25" s="427" t="s">
        <v>57</v>
      </c>
      <c r="AI25" s="427" t="s">
        <v>57</v>
      </c>
      <c r="AJ25" s="548"/>
      <c r="AK25" s="548"/>
      <c r="AL25" s="542"/>
      <c r="AM25" s="543"/>
      <c r="AN25" s="589"/>
    </row>
    <row r="26" spans="1:40" ht="15">
      <c r="A26" s="844"/>
      <c r="B26" s="605" t="s">
        <v>71</v>
      </c>
      <c r="C26" s="605"/>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21"/>
      <c r="AK26" s="621"/>
      <c r="AL26" s="621"/>
      <c r="AM26" s="622"/>
      <c r="AN26" s="589"/>
    </row>
    <row r="27" spans="1:40" ht="15">
      <c r="A27" s="845"/>
      <c r="B27" s="577"/>
      <c r="C27" s="576" t="s">
        <v>142</v>
      </c>
      <c r="D27" s="576"/>
      <c r="E27" s="576"/>
      <c r="F27" s="576"/>
      <c r="G27" s="576"/>
      <c r="H27" s="576" t="s">
        <v>75</v>
      </c>
      <c r="I27" s="604"/>
      <c r="J27" s="604"/>
      <c r="K27" s="576"/>
      <c r="L27" s="576"/>
      <c r="M27" s="576" t="s">
        <v>143</v>
      </c>
      <c r="N27" s="576"/>
      <c r="O27" s="576"/>
      <c r="P27" s="576"/>
      <c r="Q27" s="604"/>
      <c r="R27" s="604"/>
      <c r="S27" s="604"/>
      <c r="T27" s="576" t="s">
        <v>81</v>
      </c>
      <c r="U27" s="576"/>
      <c r="V27" s="576"/>
      <c r="W27" s="604"/>
      <c r="X27" s="604"/>
      <c r="Y27" s="576"/>
      <c r="Z27" s="576" t="s">
        <v>84</v>
      </c>
      <c r="AA27" s="576"/>
      <c r="AB27" s="576"/>
      <c r="AC27" s="576"/>
      <c r="AD27" s="604"/>
      <c r="AE27" s="604" t="s">
        <v>144</v>
      </c>
      <c r="AF27" s="576"/>
      <c r="AG27" s="576"/>
      <c r="AH27" s="576"/>
      <c r="AI27" s="576"/>
      <c r="AJ27" s="620"/>
      <c r="AK27" s="619"/>
      <c r="AL27" s="619"/>
      <c r="AM27" s="623"/>
      <c r="AN27" s="589"/>
    </row>
    <row r="28" spans="1:40" ht="15">
      <c r="A28" s="845"/>
      <c r="B28" s="577"/>
      <c r="C28" s="576" t="s">
        <v>145</v>
      </c>
      <c r="D28" s="576"/>
      <c r="E28" s="576"/>
      <c r="F28" s="576"/>
      <c r="G28" s="576"/>
      <c r="H28" s="576" t="s">
        <v>76</v>
      </c>
      <c r="I28" s="604"/>
      <c r="J28" s="604"/>
      <c r="K28" s="576"/>
      <c r="L28" s="576"/>
      <c r="M28" s="576" t="s">
        <v>146</v>
      </c>
      <c r="N28" s="576"/>
      <c r="O28" s="576"/>
      <c r="P28" s="576"/>
      <c r="Q28" s="604"/>
      <c r="R28" s="604"/>
      <c r="S28" s="604"/>
      <c r="T28" s="576" t="s">
        <v>147</v>
      </c>
      <c r="U28" s="576"/>
      <c r="V28" s="576"/>
      <c r="W28" s="604"/>
      <c r="X28" s="604"/>
      <c r="Y28" s="576"/>
      <c r="Z28" s="576" t="s">
        <v>85</v>
      </c>
      <c r="AA28" s="576"/>
      <c r="AB28" s="576"/>
      <c r="AC28" s="576"/>
      <c r="AD28" s="604"/>
      <c r="AE28" s="627" t="s">
        <v>138</v>
      </c>
      <c r="AF28" s="576"/>
      <c r="AG28" s="576"/>
      <c r="AH28" s="576"/>
      <c r="AI28" s="576"/>
      <c r="AJ28" s="620"/>
      <c r="AK28" s="619"/>
      <c r="AL28" s="619"/>
      <c r="AM28" s="623"/>
      <c r="AN28" s="589"/>
    </row>
    <row r="29" spans="1:40" ht="15.75" thickBot="1">
      <c r="A29" s="846"/>
      <c r="B29" s="616"/>
      <c r="C29" s="610" t="s">
        <v>74</v>
      </c>
      <c r="D29" s="610"/>
      <c r="E29" s="610"/>
      <c r="F29" s="610"/>
      <c r="G29" s="610"/>
      <c r="H29" s="610" t="s">
        <v>148</v>
      </c>
      <c r="I29" s="617"/>
      <c r="J29" s="617"/>
      <c r="K29" s="610"/>
      <c r="L29" s="610"/>
      <c r="M29" s="610" t="s">
        <v>80</v>
      </c>
      <c r="N29" s="610"/>
      <c r="O29" s="610"/>
      <c r="P29" s="610"/>
      <c r="Q29" s="617"/>
      <c r="R29" s="617"/>
      <c r="S29" s="617"/>
      <c r="T29" s="610" t="s">
        <v>83</v>
      </c>
      <c r="U29" s="610"/>
      <c r="V29" s="610"/>
      <c r="W29" s="617"/>
      <c r="X29" s="617"/>
      <c r="Y29" s="610"/>
      <c r="Z29" s="610" t="s">
        <v>148</v>
      </c>
      <c r="AA29" s="610"/>
      <c r="AB29" s="610"/>
      <c r="AC29" s="610"/>
      <c r="AD29" s="617"/>
      <c r="AE29" s="617"/>
      <c r="AF29" s="610"/>
      <c r="AG29" s="610"/>
      <c r="AH29" s="610"/>
      <c r="AI29" s="610"/>
      <c r="AJ29" s="624"/>
      <c r="AK29" s="625"/>
      <c r="AL29" s="625"/>
      <c r="AM29" s="626"/>
      <c r="AN29" s="589"/>
    </row>
    <row r="30" spans="1:40" ht="15.75" thickBot="1">
      <c r="A30" s="594"/>
      <c r="B30" s="595"/>
      <c r="C30" s="596"/>
      <c r="D30" s="596"/>
      <c r="E30" s="596"/>
      <c r="F30" s="596"/>
      <c r="G30" s="596"/>
      <c r="H30" s="596"/>
      <c r="I30" s="597"/>
      <c r="J30" s="597"/>
      <c r="K30" s="596"/>
      <c r="L30" s="596"/>
      <c r="M30" s="596"/>
      <c r="N30" s="596"/>
      <c r="O30" s="596"/>
      <c r="P30" s="596"/>
      <c r="Q30" s="597"/>
      <c r="R30" s="597"/>
      <c r="S30" s="597"/>
      <c r="T30" s="596"/>
      <c r="U30" s="596"/>
      <c r="V30" s="596"/>
      <c r="W30" s="597"/>
      <c r="X30" s="597"/>
      <c r="Y30" s="596"/>
      <c r="Z30" s="596"/>
      <c r="AA30" s="596"/>
      <c r="AB30" s="596"/>
      <c r="AC30" s="596"/>
      <c r="AD30" s="597"/>
      <c r="AE30" s="597"/>
      <c r="AF30" s="596"/>
      <c r="AG30" s="596"/>
      <c r="AH30" s="596"/>
      <c r="AI30" s="596"/>
      <c r="AJ30" s="598"/>
      <c r="AK30" s="599"/>
      <c r="AL30" s="599"/>
      <c r="AM30" s="599"/>
      <c r="AN30" s="590"/>
    </row>
    <row r="31" spans="1:40" ht="15">
      <c r="A31" s="847" t="s">
        <v>3</v>
      </c>
      <c r="B31" s="574"/>
      <c r="C31" s="547"/>
      <c r="D31" s="547"/>
      <c r="E31" s="547"/>
      <c r="F31" s="547"/>
      <c r="G31" s="582"/>
      <c r="H31" s="583">
        <v>1</v>
      </c>
      <c r="I31" s="584">
        <v>2</v>
      </c>
      <c r="J31" s="585">
        <v>3</v>
      </c>
      <c r="K31" s="584">
        <v>4</v>
      </c>
      <c r="L31" s="584">
        <v>5</v>
      </c>
      <c r="M31" s="584">
        <v>6</v>
      </c>
      <c r="N31" s="584">
        <v>7</v>
      </c>
      <c r="O31" s="583">
        <v>8</v>
      </c>
      <c r="P31" s="584">
        <v>9</v>
      </c>
      <c r="Q31" s="585">
        <v>10</v>
      </c>
      <c r="R31" s="584">
        <v>11</v>
      </c>
      <c r="S31" s="584">
        <v>12</v>
      </c>
      <c r="T31" s="584">
        <v>13</v>
      </c>
      <c r="U31" s="584">
        <v>14</v>
      </c>
      <c r="V31" s="584">
        <v>15</v>
      </c>
      <c r="W31" s="584">
        <v>16</v>
      </c>
      <c r="X31" s="585">
        <v>17</v>
      </c>
      <c r="Y31" s="584">
        <v>18</v>
      </c>
      <c r="Z31" s="584">
        <v>19</v>
      </c>
      <c r="AA31" s="584">
        <v>20</v>
      </c>
      <c r="AB31" s="584">
        <v>21</v>
      </c>
      <c r="AC31" s="584">
        <v>22</v>
      </c>
      <c r="AD31" s="584">
        <v>23</v>
      </c>
      <c r="AE31" s="585">
        <v>24</v>
      </c>
      <c r="AF31" s="584">
        <v>25</v>
      </c>
      <c r="AG31" s="584">
        <v>26</v>
      </c>
      <c r="AH31" s="584">
        <v>27</v>
      </c>
      <c r="AI31" s="584">
        <v>28</v>
      </c>
      <c r="AJ31" s="584">
        <v>29</v>
      </c>
      <c r="AK31" s="584">
        <v>30</v>
      </c>
      <c r="AL31" s="585">
        <v>31</v>
      </c>
      <c r="AM31" s="586"/>
      <c r="AN31" s="589"/>
    </row>
    <row r="32" spans="1:40" ht="15">
      <c r="A32" s="841"/>
      <c r="B32" s="65" t="s">
        <v>19</v>
      </c>
      <c r="C32" s="534"/>
      <c r="D32" s="534"/>
      <c r="E32" s="534"/>
      <c r="F32" s="534"/>
      <c r="G32" s="544"/>
      <c r="H32" s="125" t="s">
        <v>51</v>
      </c>
      <c r="I32" s="122" t="s">
        <v>15</v>
      </c>
      <c r="J32" s="122" t="s">
        <v>15</v>
      </c>
      <c r="K32" s="125" t="s">
        <v>51</v>
      </c>
      <c r="L32" s="125" t="s">
        <v>51</v>
      </c>
      <c r="M32" s="125" t="s">
        <v>51</v>
      </c>
      <c r="N32" s="125" t="s">
        <v>51</v>
      </c>
      <c r="O32" s="125" t="s">
        <v>51</v>
      </c>
      <c r="P32" s="122" t="s">
        <v>15</v>
      </c>
      <c r="Q32" s="122" t="s">
        <v>15</v>
      </c>
      <c r="R32" s="125" t="s">
        <v>51</v>
      </c>
      <c r="S32" s="125" t="s">
        <v>51</v>
      </c>
      <c r="T32" s="125" t="s">
        <v>51</v>
      </c>
      <c r="U32" s="125" t="s">
        <v>51</v>
      </c>
      <c r="V32" s="370" t="s">
        <v>51</v>
      </c>
      <c r="W32" s="122" t="s">
        <v>15</v>
      </c>
      <c r="X32" s="139" t="s">
        <v>58</v>
      </c>
      <c r="Y32" s="125" t="s">
        <v>50</v>
      </c>
      <c r="Z32" s="125" t="s">
        <v>50</v>
      </c>
      <c r="AA32" s="125" t="s">
        <v>50</v>
      </c>
      <c r="AB32" s="125" t="s">
        <v>50</v>
      </c>
      <c r="AC32" s="122" t="s">
        <v>15</v>
      </c>
      <c r="AD32" s="138" t="s">
        <v>15</v>
      </c>
      <c r="AE32" s="125" t="s">
        <v>50</v>
      </c>
      <c r="AF32" s="125" t="s">
        <v>50</v>
      </c>
      <c r="AG32" s="125" t="s">
        <v>50</v>
      </c>
      <c r="AH32" s="125" t="s">
        <v>50</v>
      </c>
      <c r="AI32" s="370" t="s">
        <v>50</v>
      </c>
      <c r="AJ32" s="122" t="s">
        <v>15</v>
      </c>
      <c r="AK32" s="122" t="s">
        <v>15</v>
      </c>
      <c r="AL32" s="139" t="s">
        <v>58</v>
      </c>
      <c r="AM32" s="538"/>
      <c r="AN32" s="589"/>
    </row>
    <row r="33" spans="1:40" ht="15">
      <c r="A33" s="841"/>
      <c r="B33" s="67" t="s">
        <v>21</v>
      </c>
      <c r="C33" s="534"/>
      <c r="D33" s="534"/>
      <c r="E33" s="534"/>
      <c r="F33" s="534"/>
      <c r="G33" s="544"/>
      <c r="H33" s="127" t="s">
        <v>51</v>
      </c>
      <c r="I33" s="122" t="s">
        <v>15</v>
      </c>
      <c r="J33" s="122" t="s">
        <v>15</v>
      </c>
      <c r="K33" s="127" t="s">
        <v>51</v>
      </c>
      <c r="L33" s="127" t="s">
        <v>51</v>
      </c>
      <c r="M33" s="127" t="s">
        <v>51</v>
      </c>
      <c r="N33" s="127" t="s">
        <v>51</v>
      </c>
      <c r="O33" s="127" t="s">
        <v>51</v>
      </c>
      <c r="P33" s="122" t="s">
        <v>15</v>
      </c>
      <c r="Q33" s="122" t="s">
        <v>15</v>
      </c>
      <c r="R33" s="127" t="s">
        <v>51</v>
      </c>
      <c r="S33" s="127" t="s">
        <v>51</v>
      </c>
      <c r="T33" s="127" t="s">
        <v>51</v>
      </c>
      <c r="U33" s="127" t="s">
        <v>51</v>
      </c>
      <c r="V33" s="370" t="s">
        <v>51</v>
      </c>
      <c r="W33" s="122" t="s">
        <v>15</v>
      </c>
      <c r="X33" s="139" t="s">
        <v>58</v>
      </c>
      <c r="Y33" s="127" t="s">
        <v>50</v>
      </c>
      <c r="Z33" s="127" t="s">
        <v>50</v>
      </c>
      <c r="AA33" s="127" t="s">
        <v>50</v>
      </c>
      <c r="AB33" s="127" t="s">
        <v>50</v>
      </c>
      <c r="AC33" s="122" t="s">
        <v>15</v>
      </c>
      <c r="AD33" s="138" t="s">
        <v>15</v>
      </c>
      <c r="AE33" s="127" t="s">
        <v>50</v>
      </c>
      <c r="AF33" s="127" t="s">
        <v>50</v>
      </c>
      <c r="AG33" s="127" t="s">
        <v>50</v>
      </c>
      <c r="AH33" s="127" t="s">
        <v>50</v>
      </c>
      <c r="AI33" s="370" t="s">
        <v>50</v>
      </c>
      <c r="AJ33" s="122" t="s">
        <v>15</v>
      </c>
      <c r="AK33" s="122" t="s">
        <v>15</v>
      </c>
      <c r="AL33" s="139" t="s">
        <v>58</v>
      </c>
      <c r="AM33" s="538"/>
      <c r="AN33" s="589"/>
    </row>
    <row r="34" spans="1:40" ht="15">
      <c r="A34" s="841"/>
      <c r="B34" s="391" t="s">
        <v>22</v>
      </c>
      <c r="C34" s="534"/>
      <c r="D34" s="534"/>
      <c r="E34" s="534"/>
      <c r="F34" s="534"/>
      <c r="G34" s="544"/>
      <c r="H34" s="129" t="s">
        <v>51</v>
      </c>
      <c r="I34" s="122" t="s">
        <v>15</v>
      </c>
      <c r="J34" s="122" t="s">
        <v>15</v>
      </c>
      <c r="K34" s="129" t="s">
        <v>51</v>
      </c>
      <c r="L34" s="129" t="s">
        <v>51</v>
      </c>
      <c r="M34" s="129" t="s">
        <v>51</v>
      </c>
      <c r="N34" s="129" t="s">
        <v>51</v>
      </c>
      <c r="O34" s="129" t="s">
        <v>51</v>
      </c>
      <c r="P34" s="122" t="s">
        <v>15</v>
      </c>
      <c r="Q34" s="122" t="s">
        <v>15</v>
      </c>
      <c r="R34" s="129" t="s">
        <v>51</v>
      </c>
      <c r="S34" s="129" t="s">
        <v>51</v>
      </c>
      <c r="T34" s="129" t="s">
        <v>51</v>
      </c>
      <c r="U34" s="129" t="s">
        <v>51</v>
      </c>
      <c r="V34" s="370" t="s">
        <v>51</v>
      </c>
      <c r="W34" s="122" t="s">
        <v>15</v>
      </c>
      <c r="X34" s="139" t="s">
        <v>58</v>
      </c>
      <c r="Y34" s="129" t="s">
        <v>50</v>
      </c>
      <c r="Z34" s="129" t="s">
        <v>50</v>
      </c>
      <c r="AA34" s="129" t="s">
        <v>50</v>
      </c>
      <c r="AB34" s="129" t="s">
        <v>50</v>
      </c>
      <c r="AC34" s="122" t="s">
        <v>15</v>
      </c>
      <c r="AD34" s="138" t="s">
        <v>15</v>
      </c>
      <c r="AE34" s="129" t="s">
        <v>50</v>
      </c>
      <c r="AF34" s="129" t="s">
        <v>50</v>
      </c>
      <c r="AG34" s="129" t="s">
        <v>50</v>
      </c>
      <c r="AH34" s="129" t="s">
        <v>50</v>
      </c>
      <c r="AI34" s="370" t="s">
        <v>50</v>
      </c>
      <c r="AJ34" s="122" t="s">
        <v>15</v>
      </c>
      <c r="AK34" s="122" t="s">
        <v>15</v>
      </c>
      <c r="AL34" s="139" t="s">
        <v>58</v>
      </c>
      <c r="AM34" s="538"/>
      <c r="AN34" s="589"/>
    </row>
    <row r="35" spans="1:40" ht="15">
      <c r="A35" s="841"/>
      <c r="B35" s="71" t="s">
        <v>20</v>
      </c>
      <c r="C35" s="544"/>
      <c r="D35" s="544"/>
      <c r="E35" s="544"/>
      <c r="F35" s="544"/>
      <c r="G35" s="544"/>
      <c r="H35" s="131" t="s">
        <v>51</v>
      </c>
      <c r="I35" s="122" t="s">
        <v>15</v>
      </c>
      <c r="J35" s="122" t="s">
        <v>15</v>
      </c>
      <c r="K35" s="131" t="s">
        <v>51</v>
      </c>
      <c r="L35" s="131" t="s">
        <v>51</v>
      </c>
      <c r="M35" s="131" t="s">
        <v>51</v>
      </c>
      <c r="N35" s="131" t="s">
        <v>51</v>
      </c>
      <c r="O35" s="131" t="s">
        <v>51</v>
      </c>
      <c r="P35" s="122" t="s">
        <v>15</v>
      </c>
      <c r="Q35" s="122" t="s">
        <v>15</v>
      </c>
      <c r="R35" s="131" t="s">
        <v>51</v>
      </c>
      <c r="S35" s="131" t="s">
        <v>51</v>
      </c>
      <c r="T35" s="131" t="s">
        <v>51</v>
      </c>
      <c r="U35" s="131" t="s">
        <v>51</v>
      </c>
      <c r="V35" s="370" t="s">
        <v>51</v>
      </c>
      <c r="W35" s="122" t="s">
        <v>15</v>
      </c>
      <c r="X35" s="139" t="s">
        <v>58</v>
      </c>
      <c r="Y35" s="131" t="s">
        <v>50</v>
      </c>
      <c r="Z35" s="131" t="s">
        <v>50</v>
      </c>
      <c r="AA35" s="131" t="s">
        <v>50</v>
      </c>
      <c r="AB35" s="131" t="s">
        <v>50</v>
      </c>
      <c r="AC35" s="122" t="s">
        <v>15</v>
      </c>
      <c r="AD35" s="138" t="s">
        <v>15</v>
      </c>
      <c r="AE35" s="131" t="s">
        <v>50</v>
      </c>
      <c r="AF35" s="131" t="s">
        <v>50</v>
      </c>
      <c r="AG35" s="131" t="s">
        <v>50</v>
      </c>
      <c r="AH35" s="131" t="s">
        <v>50</v>
      </c>
      <c r="AI35" s="370" t="s">
        <v>50</v>
      </c>
      <c r="AJ35" s="122" t="s">
        <v>15</v>
      </c>
      <c r="AK35" s="122" t="s">
        <v>15</v>
      </c>
      <c r="AL35" s="139" t="s">
        <v>58</v>
      </c>
      <c r="AM35" s="538"/>
      <c r="AN35" s="589"/>
    </row>
    <row r="36" spans="1:40" ht="13.5" customHeight="1" thickBot="1">
      <c r="A36" s="843"/>
      <c r="B36" s="359" t="s">
        <v>36</v>
      </c>
      <c r="C36" s="549"/>
      <c r="D36" s="549"/>
      <c r="E36" s="549"/>
      <c r="F36" s="549"/>
      <c r="G36" s="549"/>
      <c r="H36" s="523" t="s">
        <v>60</v>
      </c>
      <c r="I36" s="445" t="s">
        <v>15</v>
      </c>
      <c r="J36" s="445" t="s">
        <v>15</v>
      </c>
      <c r="K36" s="442" t="s">
        <v>57</v>
      </c>
      <c r="L36" s="442" t="s">
        <v>57</v>
      </c>
      <c r="M36" s="442" t="s">
        <v>57</v>
      </c>
      <c r="N36" s="442" t="s">
        <v>57</v>
      </c>
      <c r="O36" s="523" t="s">
        <v>60</v>
      </c>
      <c r="P36" s="445" t="s">
        <v>15</v>
      </c>
      <c r="Q36" s="445" t="s">
        <v>15</v>
      </c>
      <c r="R36" s="442" t="s">
        <v>57</v>
      </c>
      <c r="S36" s="442" t="s">
        <v>57</v>
      </c>
      <c r="T36" s="442" t="s">
        <v>57</v>
      </c>
      <c r="U36" s="442" t="s">
        <v>57</v>
      </c>
      <c r="V36" s="442" t="s">
        <v>57</v>
      </c>
      <c r="W36" s="526" t="s">
        <v>15</v>
      </c>
      <c r="X36" s="526" t="s">
        <v>15</v>
      </c>
      <c r="Y36" s="442" t="s">
        <v>57</v>
      </c>
      <c r="Z36" s="442" t="s">
        <v>57</v>
      </c>
      <c r="AA36" s="442" t="s">
        <v>57</v>
      </c>
      <c r="AB36" s="442" t="s">
        <v>57</v>
      </c>
      <c r="AC36" s="442" t="s">
        <v>57</v>
      </c>
      <c r="AD36" s="526" t="s">
        <v>15</v>
      </c>
      <c r="AE36" s="526" t="s">
        <v>15</v>
      </c>
      <c r="AF36" s="442" t="s">
        <v>57</v>
      </c>
      <c r="AG36" s="442" t="s">
        <v>57</v>
      </c>
      <c r="AH36" s="442" t="s">
        <v>57</v>
      </c>
      <c r="AI36" s="442" t="s">
        <v>57</v>
      </c>
      <c r="AJ36" s="442" t="s">
        <v>57</v>
      </c>
      <c r="AK36" s="445" t="s">
        <v>15</v>
      </c>
      <c r="AL36" s="559" t="s">
        <v>15</v>
      </c>
      <c r="AM36" s="541"/>
      <c r="AN36" s="589"/>
    </row>
    <row r="37" spans="1:40" ht="15" hidden="1">
      <c r="A37" s="840" t="s">
        <v>5</v>
      </c>
      <c r="B37" s="554"/>
      <c r="C37" s="486"/>
      <c r="D37" s="434">
        <v>1</v>
      </c>
      <c r="E37" s="434">
        <v>2</v>
      </c>
      <c r="F37" s="434">
        <v>3</v>
      </c>
      <c r="G37" s="434">
        <v>4</v>
      </c>
      <c r="H37" s="434">
        <v>5</v>
      </c>
      <c r="I37" s="434">
        <v>6</v>
      </c>
      <c r="J37" s="429">
        <v>7</v>
      </c>
      <c r="K37" s="434">
        <v>8</v>
      </c>
      <c r="L37" s="434">
        <v>9</v>
      </c>
      <c r="M37" s="434">
        <v>10</v>
      </c>
      <c r="N37" s="434">
        <v>11</v>
      </c>
      <c r="O37" s="434">
        <v>12</v>
      </c>
      <c r="P37" s="434">
        <v>13</v>
      </c>
      <c r="Q37" s="429">
        <v>14</v>
      </c>
      <c r="R37" s="434">
        <v>15</v>
      </c>
      <c r="S37" s="434">
        <v>16</v>
      </c>
      <c r="T37" s="434">
        <v>17</v>
      </c>
      <c r="U37" s="434">
        <v>18</v>
      </c>
      <c r="V37" s="434">
        <v>19</v>
      </c>
      <c r="W37" s="434">
        <v>20</v>
      </c>
      <c r="X37" s="429">
        <v>21</v>
      </c>
      <c r="Y37" s="434">
        <v>22</v>
      </c>
      <c r="Z37" s="434">
        <v>23</v>
      </c>
      <c r="AA37" s="434">
        <v>24</v>
      </c>
      <c r="AB37" s="434">
        <v>25</v>
      </c>
      <c r="AC37" s="434">
        <v>26</v>
      </c>
      <c r="AD37" s="434">
        <v>27</v>
      </c>
      <c r="AE37" s="429">
        <v>28</v>
      </c>
      <c r="AF37" s="434">
        <v>29</v>
      </c>
      <c r="AG37" s="434">
        <v>30</v>
      </c>
      <c r="AH37" s="490"/>
      <c r="AI37" s="572"/>
      <c r="AJ37" s="572"/>
      <c r="AK37" s="572"/>
      <c r="AL37" s="486"/>
      <c r="AM37" s="489"/>
      <c r="AN37" s="589"/>
    </row>
    <row r="38" spans="1:40" ht="15">
      <c r="A38" s="841"/>
      <c r="B38" s="553"/>
      <c r="C38" s="534"/>
      <c r="D38" s="13">
        <v>1</v>
      </c>
      <c r="E38" s="13">
        <v>2</v>
      </c>
      <c r="F38" s="13">
        <v>3</v>
      </c>
      <c r="G38" s="13">
        <v>4</v>
      </c>
      <c r="H38" s="13">
        <v>5</v>
      </c>
      <c r="I38" s="13">
        <v>6</v>
      </c>
      <c r="J38" s="12">
        <v>7</v>
      </c>
      <c r="K38" s="13">
        <v>8</v>
      </c>
      <c r="L38" s="13">
        <v>9</v>
      </c>
      <c r="M38" s="13">
        <v>10</v>
      </c>
      <c r="N38" s="13">
        <v>11</v>
      </c>
      <c r="O38" s="13">
        <v>12</v>
      </c>
      <c r="P38" s="13">
        <v>13</v>
      </c>
      <c r="Q38" s="12">
        <v>14</v>
      </c>
      <c r="R38" s="13">
        <v>15</v>
      </c>
      <c r="S38" s="13">
        <v>16</v>
      </c>
      <c r="T38" s="13">
        <v>17</v>
      </c>
      <c r="U38" s="13">
        <v>18</v>
      </c>
      <c r="V38" s="13">
        <v>19</v>
      </c>
      <c r="W38" s="13">
        <v>20</v>
      </c>
      <c r="X38" s="12">
        <v>21</v>
      </c>
      <c r="Y38" s="13">
        <v>22</v>
      </c>
      <c r="Z38" s="13">
        <v>23</v>
      </c>
      <c r="AA38" s="13">
        <v>24</v>
      </c>
      <c r="AB38" s="13">
        <v>25</v>
      </c>
      <c r="AC38" s="13">
        <v>26</v>
      </c>
      <c r="AD38" s="13">
        <v>27</v>
      </c>
      <c r="AE38" s="12">
        <v>28</v>
      </c>
      <c r="AF38" s="13">
        <v>29</v>
      </c>
      <c r="AG38" s="13">
        <v>30</v>
      </c>
      <c r="AH38" s="545"/>
      <c r="AI38" s="545"/>
      <c r="AJ38" s="545"/>
      <c r="AK38" s="545"/>
      <c r="AL38" s="534"/>
      <c r="AM38" s="538"/>
      <c r="AN38" s="589"/>
    </row>
    <row r="39" spans="1:40" ht="15">
      <c r="A39" s="841"/>
      <c r="B39" s="65" t="s">
        <v>19</v>
      </c>
      <c r="C39" s="534"/>
      <c r="D39" s="125" t="s">
        <v>55</v>
      </c>
      <c r="E39" s="125" t="s">
        <v>55</v>
      </c>
      <c r="F39" s="125" t="s">
        <v>55</v>
      </c>
      <c r="G39" s="125" t="s">
        <v>55</v>
      </c>
      <c r="H39" s="125" t="s">
        <v>55</v>
      </c>
      <c r="I39" s="137" t="s">
        <v>15</v>
      </c>
      <c r="J39" s="137" t="s">
        <v>15</v>
      </c>
      <c r="K39" s="125" t="s">
        <v>55</v>
      </c>
      <c r="L39" s="125" t="s">
        <v>55</v>
      </c>
      <c r="M39" s="125" t="s">
        <v>55</v>
      </c>
      <c r="N39" s="370" t="s">
        <v>55</v>
      </c>
      <c r="O39" s="125" t="s">
        <v>55</v>
      </c>
      <c r="P39" s="122" t="s">
        <v>15</v>
      </c>
      <c r="Q39" s="122" t="s">
        <v>15</v>
      </c>
      <c r="R39" s="139" t="s">
        <v>58</v>
      </c>
      <c r="S39" s="370" t="s">
        <v>59</v>
      </c>
      <c r="T39" s="370" t="s">
        <v>59</v>
      </c>
      <c r="U39" s="370" t="s">
        <v>59</v>
      </c>
      <c r="V39" s="370" t="s">
        <v>59</v>
      </c>
      <c r="W39" s="139" t="s">
        <v>58</v>
      </c>
      <c r="X39" s="122" t="s">
        <v>15</v>
      </c>
      <c r="Y39" s="125" t="s">
        <v>57</v>
      </c>
      <c r="Z39" s="125" t="s">
        <v>57</v>
      </c>
      <c r="AA39" s="125" t="s">
        <v>57</v>
      </c>
      <c r="AB39" s="370" t="s">
        <v>59</v>
      </c>
      <c r="AC39" s="370" t="s">
        <v>59</v>
      </c>
      <c r="AD39" s="138" t="s">
        <v>15</v>
      </c>
      <c r="AE39" s="138" t="s">
        <v>15</v>
      </c>
      <c r="AF39" s="125" t="s">
        <v>56</v>
      </c>
      <c r="AG39" s="125" t="s">
        <v>56</v>
      </c>
      <c r="AH39" s="545"/>
      <c r="AI39" s="544"/>
      <c r="AJ39" s="544"/>
      <c r="AK39" s="544"/>
      <c r="AL39" s="534"/>
      <c r="AM39" s="538"/>
      <c r="AN39" s="589"/>
    </row>
    <row r="40" spans="1:40" ht="15">
      <c r="A40" s="841"/>
      <c r="B40" s="67" t="s">
        <v>21</v>
      </c>
      <c r="C40" s="534"/>
      <c r="D40" s="127" t="s">
        <v>55</v>
      </c>
      <c r="E40" s="127" t="s">
        <v>55</v>
      </c>
      <c r="F40" s="127" t="s">
        <v>55</v>
      </c>
      <c r="G40" s="127" t="s">
        <v>55</v>
      </c>
      <c r="H40" s="127" t="s">
        <v>55</v>
      </c>
      <c r="I40" s="137" t="s">
        <v>15</v>
      </c>
      <c r="J40" s="137" t="s">
        <v>15</v>
      </c>
      <c r="K40" s="127" t="s">
        <v>55</v>
      </c>
      <c r="L40" s="127" t="s">
        <v>55</v>
      </c>
      <c r="M40" s="127" t="s">
        <v>55</v>
      </c>
      <c r="N40" s="370" t="s">
        <v>55</v>
      </c>
      <c r="O40" s="127" t="s">
        <v>55</v>
      </c>
      <c r="P40" s="122" t="s">
        <v>15</v>
      </c>
      <c r="Q40" s="122" t="s">
        <v>15</v>
      </c>
      <c r="R40" s="139" t="s">
        <v>58</v>
      </c>
      <c r="S40" s="370" t="s">
        <v>59</v>
      </c>
      <c r="T40" s="370" t="s">
        <v>59</v>
      </c>
      <c r="U40" s="370" t="s">
        <v>59</v>
      </c>
      <c r="V40" s="370" t="s">
        <v>59</v>
      </c>
      <c r="W40" s="139" t="s">
        <v>58</v>
      </c>
      <c r="X40" s="122" t="s">
        <v>15</v>
      </c>
      <c r="Y40" s="127" t="s">
        <v>57</v>
      </c>
      <c r="Z40" s="127" t="s">
        <v>57</v>
      </c>
      <c r="AA40" s="127" t="s">
        <v>57</v>
      </c>
      <c r="AB40" s="370" t="s">
        <v>59</v>
      </c>
      <c r="AC40" s="370" t="s">
        <v>59</v>
      </c>
      <c r="AD40" s="138" t="s">
        <v>15</v>
      </c>
      <c r="AE40" s="138" t="s">
        <v>15</v>
      </c>
      <c r="AF40" s="127" t="s">
        <v>56</v>
      </c>
      <c r="AG40" s="127" t="s">
        <v>56</v>
      </c>
      <c r="AH40" s="545"/>
      <c r="AI40" s="544"/>
      <c r="AJ40" s="544"/>
      <c r="AK40" s="544"/>
      <c r="AL40" s="534"/>
      <c r="AM40" s="538"/>
      <c r="AN40" s="589"/>
    </row>
    <row r="41" spans="1:40" ht="15">
      <c r="A41" s="841"/>
      <c r="B41" s="391" t="s">
        <v>22</v>
      </c>
      <c r="C41" s="534"/>
      <c r="D41" s="129" t="s">
        <v>55</v>
      </c>
      <c r="E41" s="129" t="s">
        <v>55</v>
      </c>
      <c r="F41" s="129" t="s">
        <v>55</v>
      </c>
      <c r="G41" s="129" t="s">
        <v>55</v>
      </c>
      <c r="H41" s="129" t="s">
        <v>55</v>
      </c>
      <c r="I41" s="137" t="s">
        <v>15</v>
      </c>
      <c r="J41" s="137" t="s">
        <v>15</v>
      </c>
      <c r="K41" s="129" t="s">
        <v>55</v>
      </c>
      <c r="L41" s="129" t="s">
        <v>55</v>
      </c>
      <c r="M41" s="129" t="s">
        <v>55</v>
      </c>
      <c r="N41" s="370" t="s">
        <v>55</v>
      </c>
      <c r="O41" s="129" t="s">
        <v>55</v>
      </c>
      <c r="P41" s="122" t="s">
        <v>15</v>
      </c>
      <c r="Q41" s="122" t="s">
        <v>15</v>
      </c>
      <c r="R41" s="139" t="s">
        <v>58</v>
      </c>
      <c r="S41" s="370" t="s">
        <v>59</v>
      </c>
      <c r="T41" s="370" t="s">
        <v>59</v>
      </c>
      <c r="U41" s="370" t="s">
        <v>59</v>
      </c>
      <c r="V41" s="370" t="s">
        <v>59</v>
      </c>
      <c r="W41" s="139" t="s">
        <v>58</v>
      </c>
      <c r="X41" s="122" t="s">
        <v>15</v>
      </c>
      <c r="Y41" s="133" t="s">
        <v>57</v>
      </c>
      <c r="Z41" s="133" t="s">
        <v>57</v>
      </c>
      <c r="AA41" s="133" t="s">
        <v>57</v>
      </c>
      <c r="AB41" s="370" t="s">
        <v>59</v>
      </c>
      <c r="AC41" s="370" t="s">
        <v>59</v>
      </c>
      <c r="AD41" s="138" t="s">
        <v>15</v>
      </c>
      <c r="AE41" s="138" t="s">
        <v>15</v>
      </c>
      <c r="AF41" s="129" t="s">
        <v>56</v>
      </c>
      <c r="AG41" s="129" t="s">
        <v>56</v>
      </c>
      <c r="AH41" s="545"/>
      <c r="AI41" s="544"/>
      <c r="AJ41" s="544"/>
      <c r="AK41" s="544"/>
      <c r="AL41" s="534"/>
      <c r="AM41" s="538"/>
      <c r="AN41" s="589"/>
    </row>
    <row r="42" spans="1:40" ht="15">
      <c r="A42" s="841"/>
      <c r="B42" s="71" t="s">
        <v>20</v>
      </c>
      <c r="C42" s="544"/>
      <c r="D42" s="131" t="s">
        <v>55</v>
      </c>
      <c r="E42" s="131" t="s">
        <v>55</v>
      </c>
      <c r="F42" s="131" t="s">
        <v>55</v>
      </c>
      <c r="G42" s="131" t="s">
        <v>55</v>
      </c>
      <c r="H42" s="131" t="s">
        <v>55</v>
      </c>
      <c r="I42" s="137" t="s">
        <v>15</v>
      </c>
      <c r="J42" s="137" t="s">
        <v>15</v>
      </c>
      <c r="K42" s="131" t="s">
        <v>55</v>
      </c>
      <c r="L42" s="131" t="s">
        <v>55</v>
      </c>
      <c r="M42" s="131" t="s">
        <v>55</v>
      </c>
      <c r="N42" s="370" t="s">
        <v>55</v>
      </c>
      <c r="O42" s="131" t="s">
        <v>55</v>
      </c>
      <c r="P42" s="122" t="s">
        <v>15</v>
      </c>
      <c r="Q42" s="122" t="s">
        <v>15</v>
      </c>
      <c r="R42" s="139" t="s">
        <v>58</v>
      </c>
      <c r="S42" s="370" t="s">
        <v>59</v>
      </c>
      <c r="T42" s="370" t="s">
        <v>59</v>
      </c>
      <c r="U42" s="370" t="s">
        <v>59</v>
      </c>
      <c r="V42" s="370" t="s">
        <v>59</v>
      </c>
      <c r="W42" s="139" t="s">
        <v>58</v>
      </c>
      <c r="X42" s="122" t="s">
        <v>15</v>
      </c>
      <c r="Y42" s="131" t="s">
        <v>57</v>
      </c>
      <c r="Z42" s="131" t="s">
        <v>57</v>
      </c>
      <c r="AA42" s="131" t="s">
        <v>57</v>
      </c>
      <c r="AB42" s="370" t="s">
        <v>59</v>
      </c>
      <c r="AC42" s="370" t="s">
        <v>59</v>
      </c>
      <c r="AD42" s="138" t="s">
        <v>15</v>
      </c>
      <c r="AE42" s="138" t="s">
        <v>15</v>
      </c>
      <c r="AF42" s="131" t="s">
        <v>56</v>
      </c>
      <c r="AG42" s="131" t="s">
        <v>56</v>
      </c>
      <c r="AH42" s="545"/>
      <c r="AI42" s="544"/>
      <c r="AJ42" s="544"/>
      <c r="AK42" s="544"/>
      <c r="AL42" s="534"/>
      <c r="AM42" s="538"/>
      <c r="AN42" s="589"/>
    </row>
    <row r="43" spans="1:40" ht="15.75" thickBot="1">
      <c r="A43" s="843"/>
      <c r="B43" s="359" t="s">
        <v>36</v>
      </c>
      <c r="C43" s="549"/>
      <c r="D43" s="530" t="s">
        <v>57</v>
      </c>
      <c r="E43" s="530" t="s">
        <v>57</v>
      </c>
      <c r="F43" s="530" t="s">
        <v>57</v>
      </c>
      <c r="G43" s="530" t="s">
        <v>57</v>
      </c>
      <c r="H43" s="530" t="s">
        <v>57</v>
      </c>
      <c r="I43" s="559" t="s">
        <v>15</v>
      </c>
      <c r="J43" s="559" t="s">
        <v>15</v>
      </c>
      <c r="K43" s="442" t="s">
        <v>57</v>
      </c>
      <c r="L43" s="442" t="s">
        <v>57</v>
      </c>
      <c r="M43" s="442" t="s">
        <v>57</v>
      </c>
      <c r="N43" s="442" t="s">
        <v>57</v>
      </c>
      <c r="O43" s="442" t="s">
        <v>57</v>
      </c>
      <c r="P43" s="445" t="s">
        <v>15</v>
      </c>
      <c r="Q43" s="445" t="s">
        <v>15</v>
      </c>
      <c r="R43" s="527" t="s">
        <v>58</v>
      </c>
      <c r="S43" s="531" t="s">
        <v>59</v>
      </c>
      <c r="T43" s="531" t="s">
        <v>59</v>
      </c>
      <c r="U43" s="531" t="s">
        <v>59</v>
      </c>
      <c r="V43" s="531" t="s">
        <v>59</v>
      </c>
      <c r="W43" s="527" t="s">
        <v>58</v>
      </c>
      <c r="X43" s="445" t="s">
        <v>15</v>
      </c>
      <c r="Y43" s="442" t="s">
        <v>57</v>
      </c>
      <c r="Z43" s="442" t="s">
        <v>57</v>
      </c>
      <c r="AA43" s="442" t="s">
        <v>57</v>
      </c>
      <c r="AB43" s="531" t="s">
        <v>59</v>
      </c>
      <c r="AC43" s="531" t="s">
        <v>59</v>
      </c>
      <c r="AD43" s="526" t="s">
        <v>15</v>
      </c>
      <c r="AE43" s="526" t="s">
        <v>15</v>
      </c>
      <c r="AF43" s="442" t="s">
        <v>57</v>
      </c>
      <c r="AG43" s="442" t="s">
        <v>57</v>
      </c>
      <c r="AH43" s="573"/>
      <c r="AI43" s="549"/>
      <c r="AJ43" s="549"/>
      <c r="AK43" s="549"/>
      <c r="AL43" s="540"/>
      <c r="AM43" s="541"/>
      <c r="AN43" s="589"/>
    </row>
    <row r="44" spans="1:40" ht="15">
      <c r="A44" s="840" t="s">
        <v>6</v>
      </c>
      <c r="B44" s="554"/>
      <c r="C44" s="536"/>
      <c r="D44" s="536"/>
      <c r="E44" s="536"/>
      <c r="F44" s="434">
        <v>1</v>
      </c>
      <c r="G44" s="434">
        <v>2</v>
      </c>
      <c r="H44" s="434">
        <v>3</v>
      </c>
      <c r="I44" s="434">
        <v>4</v>
      </c>
      <c r="J44" s="429">
        <v>5</v>
      </c>
      <c r="K44" s="434">
        <v>6</v>
      </c>
      <c r="L44" s="434">
        <v>7</v>
      </c>
      <c r="M44" s="434">
        <v>8</v>
      </c>
      <c r="N44" s="434">
        <v>9</v>
      </c>
      <c r="O44" s="434">
        <v>10</v>
      </c>
      <c r="P44" s="434">
        <v>11</v>
      </c>
      <c r="Q44" s="429">
        <v>12</v>
      </c>
      <c r="R44" s="434">
        <v>13</v>
      </c>
      <c r="S44" s="434">
        <v>14</v>
      </c>
      <c r="T44" s="434">
        <v>15</v>
      </c>
      <c r="U44" s="434">
        <v>16</v>
      </c>
      <c r="V44" s="434">
        <v>17</v>
      </c>
      <c r="W44" s="434">
        <v>18</v>
      </c>
      <c r="X44" s="429">
        <v>19</v>
      </c>
      <c r="Y44" s="434">
        <v>20</v>
      </c>
      <c r="Z44" s="434">
        <v>21</v>
      </c>
      <c r="AA44" s="434">
        <v>22</v>
      </c>
      <c r="AB44" s="434">
        <v>23</v>
      </c>
      <c r="AC44" s="434">
        <v>24</v>
      </c>
      <c r="AD44" s="434">
        <v>25</v>
      </c>
      <c r="AE44" s="429">
        <v>26</v>
      </c>
      <c r="AF44" s="434">
        <v>27</v>
      </c>
      <c r="AG44" s="434">
        <v>28</v>
      </c>
      <c r="AH44" s="434">
        <v>29</v>
      </c>
      <c r="AI44" s="434">
        <v>30</v>
      </c>
      <c r="AJ44" s="434">
        <v>31</v>
      </c>
      <c r="AK44" s="565"/>
      <c r="AL44" s="536"/>
      <c r="AM44" s="537"/>
      <c r="AN44" s="589"/>
    </row>
    <row r="45" spans="1:40" ht="15">
      <c r="A45" s="841"/>
      <c r="B45" s="65" t="s">
        <v>19</v>
      </c>
      <c r="C45" s="534"/>
      <c r="D45" s="534"/>
      <c r="E45" s="534"/>
      <c r="F45" s="88" t="s">
        <v>56</v>
      </c>
      <c r="G45" s="88" t="s">
        <v>56</v>
      </c>
      <c r="H45" s="88" t="s">
        <v>56</v>
      </c>
      <c r="I45" s="2" t="s">
        <v>15</v>
      </c>
      <c r="J45" s="2" t="s">
        <v>15</v>
      </c>
      <c r="K45" s="88" t="s">
        <v>56</v>
      </c>
      <c r="L45" s="88" t="s">
        <v>56</v>
      </c>
      <c r="M45" s="374" t="s">
        <v>56</v>
      </c>
      <c r="N45" s="88" t="s">
        <v>56</v>
      </c>
      <c r="O45" s="88" t="s">
        <v>56</v>
      </c>
      <c r="P45" s="80" t="s">
        <v>15</v>
      </c>
      <c r="Q45" s="80" t="s">
        <v>15</v>
      </c>
      <c r="R45" s="125" t="s">
        <v>56</v>
      </c>
      <c r="S45" s="125" t="s">
        <v>56</v>
      </c>
      <c r="T45" s="125" t="s">
        <v>56</v>
      </c>
      <c r="U45" s="125" t="s">
        <v>56</v>
      </c>
      <c r="V45" s="125" t="s">
        <v>56</v>
      </c>
      <c r="W45" s="139" t="s">
        <v>58</v>
      </c>
      <c r="X45" s="125" t="s">
        <v>70</v>
      </c>
      <c r="Y45" s="125" t="s">
        <v>70</v>
      </c>
      <c r="Z45" s="125" t="s">
        <v>70</v>
      </c>
      <c r="AA45" s="125" t="s">
        <v>70</v>
      </c>
      <c r="AB45" s="125" t="s">
        <v>70</v>
      </c>
      <c r="AC45" s="122" t="s">
        <v>15</v>
      </c>
      <c r="AD45" s="122" t="s">
        <v>15</v>
      </c>
      <c r="AE45" s="125" t="s">
        <v>70</v>
      </c>
      <c r="AF45" s="125" t="s">
        <v>70</v>
      </c>
      <c r="AG45" s="125" t="s">
        <v>70</v>
      </c>
      <c r="AH45" s="125" t="s">
        <v>70</v>
      </c>
      <c r="AI45" s="370" t="s">
        <v>70</v>
      </c>
      <c r="AJ45" s="139" t="s">
        <v>58</v>
      </c>
      <c r="AK45" s="544"/>
      <c r="AL45" s="534"/>
      <c r="AM45" s="538"/>
      <c r="AN45" s="589"/>
    </row>
    <row r="46" spans="1:40" ht="15">
      <c r="A46" s="841"/>
      <c r="B46" s="67" t="s">
        <v>21</v>
      </c>
      <c r="C46" s="534"/>
      <c r="D46" s="534"/>
      <c r="E46" s="534"/>
      <c r="F46" s="87" t="s">
        <v>56</v>
      </c>
      <c r="G46" s="87" t="s">
        <v>56</v>
      </c>
      <c r="H46" s="87" t="s">
        <v>56</v>
      </c>
      <c r="I46" s="2" t="s">
        <v>15</v>
      </c>
      <c r="J46" s="2" t="s">
        <v>15</v>
      </c>
      <c r="K46" s="87" t="s">
        <v>56</v>
      </c>
      <c r="L46" s="87" t="s">
        <v>56</v>
      </c>
      <c r="M46" s="374" t="s">
        <v>56</v>
      </c>
      <c r="N46" s="87" t="s">
        <v>56</v>
      </c>
      <c r="O46" s="87" t="s">
        <v>56</v>
      </c>
      <c r="P46" s="80" t="s">
        <v>15</v>
      </c>
      <c r="Q46" s="80" t="s">
        <v>15</v>
      </c>
      <c r="R46" s="127" t="s">
        <v>56</v>
      </c>
      <c r="S46" s="127" t="s">
        <v>56</v>
      </c>
      <c r="T46" s="127" t="s">
        <v>56</v>
      </c>
      <c r="U46" s="127" t="s">
        <v>56</v>
      </c>
      <c r="V46" s="127" t="s">
        <v>56</v>
      </c>
      <c r="W46" s="139" t="s">
        <v>58</v>
      </c>
      <c r="X46" s="127" t="s">
        <v>70</v>
      </c>
      <c r="Y46" s="127" t="s">
        <v>70</v>
      </c>
      <c r="Z46" s="127" t="s">
        <v>70</v>
      </c>
      <c r="AA46" s="127" t="s">
        <v>70</v>
      </c>
      <c r="AB46" s="127" t="s">
        <v>70</v>
      </c>
      <c r="AC46" s="122" t="s">
        <v>15</v>
      </c>
      <c r="AD46" s="122" t="s">
        <v>15</v>
      </c>
      <c r="AE46" s="127" t="s">
        <v>70</v>
      </c>
      <c r="AF46" s="127" t="s">
        <v>70</v>
      </c>
      <c r="AG46" s="127" t="s">
        <v>70</v>
      </c>
      <c r="AH46" s="127" t="s">
        <v>70</v>
      </c>
      <c r="AI46" s="370" t="s">
        <v>70</v>
      </c>
      <c r="AJ46" s="139" t="s">
        <v>58</v>
      </c>
      <c r="AK46" s="544"/>
      <c r="AL46" s="534"/>
      <c r="AM46" s="538"/>
      <c r="AN46" s="589"/>
    </row>
    <row r="47" spans="1:40" ht="15">
      <c r="A47" s="841"/>
      <c r="B47" s="391" t="s">
        <v>22</v>
      </c>
      <c r="C47" s="534"/>
      <c r="D47" s="534"/>
      <c r="E47" s="534"/>
      <c r="F47" s="89" t="s">
        <v>56</v>
      </c>
      <c r="G47" s="89" t="s">
        <v>56</v>
      </c>
      <c r="H47" s="89" t="s">
        <v>56</v>
      </c>
      <c r="I47" s="2" t="s">
        <v>15</v>
      </c>
      <c r="J47" s="2" t="s">
        <v>15</v>
      </c>
      <c r="K47" s="89" t="s">
        <v>56</v>
      </c>
      <c r="L47" s="89" t="s">
        <v>56</v>
      </c>
      <c r="M47" s="374" t="s">
        <v>56</v>
      </c>
      <c r="N47" s="89" t="s">
        <v>56</v>
      </c>
      <c r="O47" s="89" t="s">
        <v>56</v>
      </c>
      <c r="P47" s="80" t="s">
        <v>15</v>
      </c>
      <c r="Q47" s="80" t="s">
        <v>15</v>
      </c>
      <c r="R47" s="129" t="s">
        <v>56</v>
      </c>
      <c r="S47" s="129" t="s">
        <v>56</v>
      </c>
      <c r="T47" s="129" t="s">
        <v>56</v>
      </c>
      <c r="U47" s="129" t="s">
        <v>56</v>
      </c>
      <c r="V47" s="129" t="s">
        <v>56</v>
      </c>
      <c r="W47" s="139" t="s">
        <v>58</v>
      </c>
      <c r="X47" s="129" t="s">
        <v>70</v>
      </c>
      <c r="Y47" s="129" t="s">
        <v>70</v>
      </c>
      <c r="Z47" s="129" t="s">
        <v>70</v>
      </c>
      <c r="AA47" s="129" t="s">
        <v>70</v>
      </c>
      <c r="AB47" s="129" t="s">
        <v>70</v>
      </c>
      <c r="AC47" s="122" t="s">
        <v>15</v>
      </c>
      <c r="AD47" s="122" t="s">
        <v>15</v>
      </c>
      <c r="AE47" s="129" t="s">
        <v>70</v>
      </c>
      <c r="AF47" s="129" t="s">
        <v>70</v>
      </c>
      <c r="AG47" s="129" t="s">
        <v>70</v>
      </c>
      <c r="AH47" s="129" t="s">
        <v>70</v>
      </c>
      <c r="AI47" s="370" t="s">
        <v>70</v>
      </c>
      <c r="AJ47" s="139" t="s">
        <v>58</v>
      </c>
      <c r="AK47" s="544"/>
      <c r="AL47" s="534"/>
      <c r="AM47" s="538"/>
      <c r="AN47" s="589"/>
    </row>
    <row r="48" spans="1:40" ht="15">
      <c r="A48" s="841"/>
      <c r="B48" s="71" t="s">
        <v>20</v>
      </c>
      <c r="C48" s="544"/>
      <c r="D48" s="544"/>
      <c r="E48" s="544"/>
      <c r="F48" s="90" t="s">
        <v>56</v>
      </c>
      <c r="G48" s="90" t="s">
        <v>56</v>
      </c>
      <c r="H48" s="90" t="s">
        <v>56</v>
      </c>
      <c r="I48" s="2" t="s">
        <v>15</v>
      </c>
      <c r="J48" s="2" t="s">
        <v>15</v>
      </c>
      <c r="K48" s="90" t="s">
        <v>56</v>
      </c>
      <c r="L48" s="90" t="s">
        <v>56</v>
      </c>
      <c r="M48" s="374" t="s">
        <v>56</v>
      </c>
      <c r="N48" s="90" t="s">
        <v>56</v>
      </c>
      <c r="O48" s="90" t="s">
        <v>56</v>
      </c>
      <c r="P48" s="80" t="s">
        <v>15</v>
      </c>
      <c r="Q48" s="80" t="s">
        <v>15</v>
      </c>
      <c r="R48" s="131" t="s">
        <v>56</v>
      </c>
      <c r="S48" s="131" t="s">
        <v>56</v>
      </c>
      <c r="T48" s="131" t="s">
        <v>56</v>
      </c>
      <c r="U48" s="131" t="s">
        <v>56</v>
      </c>
      <c r="V48" s="131" t="s">
        <v>56</v>
      </c>
      <c r="W48" s="139" t="s">
        <v>58</v>
      </c>
      <c r="X48" s="130" t="s">
        <v>70</v>
      </c>
      <c r="Y48" s="131" t="s">
        <v>70</v>
      </c>
      <c r="Z48" s="131" t="s">
        <v>70</v>
      </c>
      <c r="AA48" s="131" t="s">
        <v>70</v>
      </c>
      <c r="AB48" s="131" t="s">
        <v>70</v>
      </c>
      <c r="AC48" s="122" t="s">
        <v>15</v>
      </c>
      <c r="AD48" s="122" t="s">
        <v>15</v>
      </c>
      <c r="AE48" s="131" t="s">
        <v>70</v>
      </c>
      <c r="AF48" s="131" t="s">
        <v>70</v>
      </c>
      <c r="AG48" s="131" t="s">
        <v>70</v>
      </c>
      <c r="AH48" s="131" t="s">
        <v>70</v>
      </c>
      <c r="AI48" s="370" t="s">
        <v>70</v>
      </c>
      <c r="AJ48" s="139" t="s">
        <v>58</v>
      </c>
      <c r="AK48" s="544"/>
      <c r="AL48" s="534"/>
      <c r="AM48" s="538"/>
      <c r="AN48" s="589"/>
    </row>
    <row r="49" spans="1:40" ht="15.75" thickBot="1">
      <c r="A49" s="842"/>
      <c r="B49" s="361" t="s">
        <v>61</v>
      </c>
      <c r="C49" s="548"/>
      <c r="D49" s="548"/>
      <c r="E49" s="548"/>
      <c r="F49" s="524" t="s">
        <v>57</v>
      </c>
      <c r="G49" s="524" t="s">
        <v>57</v>
      </c>
      <c r="H49" s="524" t="s">
        <v>57</v>
      </c>
      <c r="I49" s="426" t="s">
        <v>15</v>
      </c>
      <c r="J49" s="426" t="s">
        <v>15</v>
      </c>
      <c r="K49" s="524" t="s">
        <v>57</v>
      </c>
      <c r="L49" s="524" t="s">
        <v>57</v>
      </c>
      <c r="M49" s="525" t="s">
        <v>56</v>
      </c>
      <c r="N49" s="524" t="s">
        <v>57</v>
      </c>
      <c r="O49" s="524" t="s">
        <v>57</v>
      </c>
      <c r="P49" s="521" t="s">
        <v>15</v>
      </c>
      <c r="Q49" s="521" t="s">
        <v>15</v>
      </c>
      <c r="R49" s="427" t="s">
        <v>57</v>
      </c>
      <c r="S49" s="427" t="s">
        <v>57</v>
      </c>
      <c r="T49" s="427" t="s">
        <v>57</v>
      </c>
      <c r="U49" s="427" t="s">
        <v>57</v>
      </c>
      <c r="V49" s="427" t="s">
        <v>57</v>
      </c>
      <c r="W49" s="521" t="s">
        <v>15</v>
      </c>
      <c r="X49" s="521" t="s">
        <v>15</v>
      </c>
      <c r="Y49" s="427" t="s">
        <v>57</v>
      </c>
      <c r="Z49" s="427" t="s">
        <v>57</v>
      </c>
      <c r="AA49" s="427" t="s">
        <v>57</v>
      </c>
      <c r="AB49" s="427" t="s">
        <v>57</v>
      </c>
      <c r="AC49" s="427" t="s">
        <v>57</v>
      </c>
      <c r="AD49" s="521" t="s">
        <v>15</v>
      </c>
      <c r="AE49" s="521" t="s">
        <v>15</v>
      </c>
      <c r="AF49" s="427" t="s">
        <v>57</v>
      </c>
      <c r="AG49" s="427" t="s">
        <v>57</v>
      </c>
      <c r="AH49" s="427" t="s">
        <v>57</v>
      </c>
      <c r="AI49" s="427" t="s">
        <v>57</v>
      </c>
      <c r="AJ49" s="427" t="s">
        <v>57</v>
      </c>
      <c r="AK49" s="548"/>
      <c r="AL49" s="542"/>
      <c r="AM49" s="543"/>
      <c r="AN49" s="589"/>
    </row>
    <row r="50" spans="1:40" ht="15">
      <c r="A50" s="840" t="s">
        <v>7</v>
      </c>
      <c r="B50" s="554"/>
      <c r="C50" s="571"/>
      <c r="D50" s="571"/>
      <c r="E50" s="571"/>
      <c r="F50" s="571"/>
      <c r="G50" s="571"/>
      <c r="H50" s="571"/>
      <c r="I50" s="434">
        <v>1</v>
      </c>
      <c r="J50" s="429">
        <v>2</v>
      </c>
      <c r="K50" s="434">
        <v>3</v>
      </c>
      <c r="L50" s="434">
        <v>4</v>
      </c>
      <c r="M50" s="434">
        <v>5</v>
      </c>
      <c r="N50" s="434">
        <v>6</v>
      </c>
      <c r="O50" s="434">
        <v>7</v>
      </c>
      <c r="P50" s="434">
        <v>8</v>
      </c>
      <c r="Q50" s="429">
        <v>9</v>
      </c>
      <c r="R50" s="434">
        <v>10</v>
      </c>
      <c r="S50" s="434">
        <v>11</v>
      </c>
      <c r="T50" s="434">
        <v>12</v>
      </c>
      <c r="U50" s="434">
        <v>13</v>
      </c>
      <c r="V50" s="434">
        <v>14</v>
      </c>
      <c r="W50" s="434">
        <v>15</v>
      </c>
      <c r="X50" s="429">
        <v>16</v>
      </c>
      <c r="Y50" s="434">
        <v>17</v>
      </c>
      <c r="Z50" s="434">
        <v>18</v>
      </c>
      <c r="AA50" s="434">
        <v>19</v>
      </c>
      <c r="AB50" s="434">
        <v>20</v>
      </c>
      <c r="AC50" s="434">
        <v>21</v>
      </c>
      <c r="AD50" s="434">
        <v>22</v>
      </c>
      <c r="AE50" s="429">
        <v>23</v>
      </c>
      <c r="AF50" s="434">
        <v>24</v>
      </c>
      <c r="AG50" s="434">
        <v>25</v>
      </c>
      <c r="AH50" s="434">
        <v>26</v>
      </c>
      <c r="AI50" s="434">
        <v>27</v>
      </c>
      <c r="AJ50" s="434">
        <v>28</v>
      </c>
      <c r="AK50" s="434">
        <v>29</v>
      </c>
      <c r="AL50" s="429">
        <v>30</v>
      </c>
      <c r="AM50" s="435">
        <v>31</v>
      </c>
      <c r="AN50" s="589"/>
    </row>
    <row r="51" spans="1:40" ht="15">
      <c r="A51" s="841"/>
      <c r="B51" s="65" t="s">
        <v>19</v>
      </c>
      <c r="C51" s="551"/>
      <c r="D51" s="551"/>
      <c r="E51" s="551"/>
      <c r="F51" s="551"/>
      <c r="G51" s="552"/>
      <c r="H51" s="552"/>
      <c r="I51" s="138" t="s">
        <v>15</v>
      </c>
      <c r="J51" s="138" t="s">
        <v>15</v>
      </c>
      <c r="K51" s="125" t="s">
        <v>53</v>
      </c>
      <c r="L51" s="125" t="s">
        <v>53</v>
      </c>
      <c r="M51" s="125" t="s">
        <v>53</v>
      </c>
      <c r="N51" s="125" t="s">
        <v>53</v>
      </c>
      <c r="O51" s="125" t="s">
        <v>55</v>
      </c>
      <c r="P51" s="122" t="s">
        <v>15</v>
      </c>
      <c r="Q51" s="122" t="s">
        <v>15</v>
      </c>
      <c r="R51" s="125" t="s">
        <v>53</v>
      </c>
      <c r="S51" s="125" t="s">
        <v>53</v>
      </c>
      <c r="T51" s="370" t="s">
        <v>53</v>
      </c>
      <c r="U51" s="125" t="s">
        <v>53</v>
      </c>
      <c r="V51" s="125" t="s">
        <v>55</v>
      </c>
      <c r="W51" s="139" t="s">
        <v>58</v>
      </c>
      <c r="X51" s="122" t="s">
        <v>15</v>
      </c>
      <c r="Y51" s="125" t="s">
        <v>56</v>
      </c>
      <c r="Z51" s="125" t="s">
        <v>56</v>
      </c>
      <c r="AA51" s="125" t="s">
        <v>56</v>
      </c>
      <c r="AB51" s="125" t="s">
        <v>56</v>
      </c>
      <c r="AC51" s="125" t="s">
        <v>56</v>
      </c>
      <c r="AD51" s="138" t="s">
        <v>15</v>
      </c>
      <c r="AE51" s="138" t="s">
        <v>15</v>
      </c>
      <c r="AF51" s="125" t="s">
        <v>56</v>
      </c>
      <c r="AG51" s="125" t="s">
        <v>56</v>
      </c>
      <c r="AH51" s="125" t="s">
        <v>56</v>
      </c>
      <c r="AI51" s="125" t="s">
        <v>56</v>
      </c>
      <c r="AJ51" s="125" t="s">
        <v>56</v>
      </c>
      <c r="AK51" s="138" t="s">
        <v>15</v>
      </c>
      <c r="AL51" s="138" t="s">
        <v>15</v>
      </c>
      <c r="AM51" s="555" t="s">
        <v>57</v>
      </c>
      <c r="AN51" s="589"/>
    </row>
    <row r="52" spans="1:40" ht="15">
      <c r="A52" s="841"/>
      <c r="B52" s="67" t="s">
        <v>21</v>
      </c>
      <c r="C52" s="551"/>
      <c r="D52" s="551"/>
      <c r="E52" s="551"/>
      <c r="F52" s="551"/>
      <c r="G52" s="552"/>
      <c r="H52" s="552"/>
      <c r="I52" s="138" t="s">
        <v>15</v>
      </c>
      <c r="J52" s="138" t="s">
        <v>15</v>
      </c>
      <c r="K52" s="127" t="s">
        <v>53</v>
      </c>
      <c r="L52" s="127" t="s">
        <v>53</v>
      </c>
      <c r="M52" s="127" t="s">
        <v>53</v>
      </c>
      <c r="N52" s="127" t="s">
        <v>53</v>
      </c>
      <c r="O52" s="127" t="s">
        <v>55</v>
      </c>
      <c r="P52" s="122" t="s">
        <v>15</v>
      </c>
      <c r="Q52" s="122" t="s">
        <v>15</v>
      </c>
      <c r="R52" s="127" t="s">
        <v>53</v>
      </c>
      <c r="S52" s="127" t="s">
        <v>53</v>
      </c>
      <c r="T52" s="370" t="s">
        <v>53</v>
      </c>
      <c r="U52" s="127" t="s">
        <v>53</v>
      </c>
      <c r="V52" s="127" t="s">
        <v>55</v>
      </c>
      <c r="W52" s="139" t="s">
        <v>58</v>
      </c>
      <c r="X52" s="122" t="s">
        <v>15</v>
      </c>
      <c r="Y52" s="127" t="s">
        <v>56</v>
      </c>
      <c r="Z52" s="127" t="s">
        <v>56</v>
      </c>
      <c r="AA52" s="127" t="s">
        <v>56</v>
      </c>
      <c r="AB52" s="127" t="s">
        <v>56</v>
      </c>
      <c r="AC52" s="127" t="s">
        <v>56</v>
      </c>
      <c r="AD52" s="138" t="s">
        <v>15</v>
      </c>
      <c r="AE52" s="138" t="s">
        <v>15</v>
      </c>
      <c r="AF52" s="127" t="s">
        <v>56</v>
      </c>
      <c r="AG52" s="127" t="s">
        <v>56</v>
      </c>
      <c r="AH52" s="127" t="s">
        <v>56</v>
      </c>
      <c r="AI52" s="127" t="s">
        <v>56</v>
      </c>
      <c r="AJ52" s="127" t="s">
        <v>56</v>
      </c>
      <c r="AK52" s="138" t="s">
        <v>15</v>
      </c>
      <c r="AL52" s="138" t="s">
        <v>15</v>
      </c>
      <c r="AM52" s="556" t="s">
        <v>57</v>
      </c>
      <c r="AN52" s="589"/>
    </row>
    <row r="53" spans="1:40" ht="15">
      <c r="A53" s="841"/>
      <c r="B53" s="391" t="s">
        <v>22</v>
      </c>
      <c r="C53" s="551"/>
      <c r="D53" s="551"/>
      <c r="E53" s="551"/>
      <c r="F53" s="551"/>
      <c r="G53" s="552"/>
      <c r="H53" s="552"/>
      <c r="I53" s="138" t="s">
        <v>15</v>
      </c>
      <c r="J53" s="138" t="s">
        <v>15</v>
      </c>
      <c r="K53" s="133" t="s">
        <v>53</v>
      </c>
      <c r="L53" s="133" t="s">
        <v>53</v>
      </c>
      <c r="M53" s="133" t="s">
        <v>53</v>
      </c>
      <c r="N53" s="133" t="s">
        <v>53</v>
      </c>
      <c r="O53" s="129" t="s">
        <v>55</v>
      </c>
      <c r="P53" s="122" t="s">
        <v>15</v>
      </c>
      <c r="Q53" s="122" t="s">
        <v>15</v>
      </c>
      <c r="R53" s="133" t="s">
        <v>53</v>
      </c>
      <c r="S53" s="133" t="s">
        <v>53</v>
      </c>
      <c r="T53" s="370" t="s">
        <v>53</v>
      </c>
      <c r="U53" s="133" t="s">
        <v>53</v>
      </c>
      <c r="V53" s="129" t="s">
        <v>55</v>
      </c>
      <c r="W53" s="139" t="s">
        <v>58</v>
      </c>
      <c r="X53" s="122" t="s">
        <v>15</v>
      </c>
      <c r="Y53" s="129" t="s">
        <v>56</v>
      </c>
      <c r="Z53" s="129" t="s">
        <v>56</v>
      </c>
      <c r="AA53" s="129" t="s">
        <v>56</v>
      </c>
      <c r="AB53" s="129" t="s">
        <v>56</v>
      </c>
      <c r="AC53" s="129" t="s">
        <v>56</v>
      </c>
      <c r="AD53" s="138" t="s">
        <v>15</v>
      </c>
      <c r="AE53" s="138" t="s">
        <v>15</v>
      </c>
      <c r="AF53" s="129" t="s">
        <v>56</v>
      </c>
      <c r="AG53" s="129" t="s">
        <v>56</v>
      </c>
      <c r="AH53" s="129" t="s">
        <v>56</v>
      </c>
      <c r="AI53" s="129" t="s">
        <v>56</v>
      </c>
      <c r="AJ53" s="129" t="s">
        <v>56</v>
      </c>
      <c r="AK53" s="138" t="s">
        <v>15</v>
      </c>
      <c r="AL53" s="138" t="s">
        <v>15</v>
      </c>
      <c r="AM53" s="557" t="s">
        <v>57</v>
      </c>
      <c r="AN53" s="589"/>
    </row>
    <row r="54" spans="1:40" ht="15">
      <c r="A54" s="841"/>
      <c r="B54" s="71" t="s">
        <v>20</v>
      </c>
      <c r="C54" s="552"/>
      <c r="D54" s="552"/>
      <c r="E54" s="552"/>
      <c r="F54" s="552"/>
      <c r="G54" s="552"/>
      <c r="H54" s="552"/>
      <c r="I54" s="138" t="s">
        <v>15</v>
      </c>
      <c r="J54" s="138" t="s">
        <v>15</v>
      </c>
      <c r="K54" s="131" t="s">
        <v>53</v>
      </c>
      <c r="L54" s="131" t="s">
        <v>53</v>
      </c>
      <c r="M54" s="131" t="s">
        <v>53</v>
      </c>
      <c r="N54" s="131" t="s">
        <v>53</v>
      </c>
      <c r="O54" s="131" t="s">
        <v>55</v>
      </c>
      <c r="P54" s="122" t="s">
        <v>15</v>
      </c>
      <c r="Q54" s="122" t="s">
        <v>15</v>
      </c>
      <c r="R54" s="131" t="s">
        <v>53</v>
      </c>
      <c r="S54" s="131" t="s">
        <v>53</v>
      </c>
      <c r="T54" s="370" t="s">
        <v>53</v>
      </c>
      <c r="U54" s="131" t="s">
        <v>53</v>
      </c>
      <c r="V54" s="131" t="s">
        <v>55</v>
      </c>
      <c r="W54" s="139" t="s">
        <v>58</v>
      </c>
      <c r="X54" s="122" t="s">
        <v>15</v>
      </c>
      <c r="Y54" s="131" t="s">
        <v>56</v>
      </c>
      <c r="Z54" s="131" t="s">
        <v>56</v>
      </c>
      <c r="AA54" s="131" t="s">
        <v>56</v>
      </c>
      <c r="AB54" s="131" t="s">
        <v>56</v>
      </c>
      <c r="AC54" s="131" t="s">
        <v>56</v>
      </c>
      <c r="AD54" s="138" t="s">
        <v>15</v>
      </c>
      <c r="AE54" s="138" t="s">
        <v>15</v>
      </c>
      <c r="AF54" s="131" t="s">
        <v>56</v>
      </c>
      <c r="AG54" s="131" t="s">
        <v>56</v>
      </c>
      <c r="AH54" s="131" t="s">
        <v>56</v>
      </c>
      <c r="AI54" s="131" t="s">
        <v>56</v>
      </c>
      <c r="AJ54" s="131" t="s">
        <v>56</v>
      </c>
      <c r="AK54" s="138" t="s">
        <v>15</v>
      </c>
      <c r="AL54" s="138" t="s">
        <v>15</v>
      </c>
      <c r="AM54" s="558" t="s">
        <v>57</v>
      </c>
      <c r="AN54" s="589"/>
    </row>
    <row r="55" spans="1:40" ht="15.75" thickBot="1">
      <c r="A55" s="842"/>
      <c r="B55" s="361" t="s">
        <v>36</v>
      </c>
      <c r="C55" s="612"/>
      <c r="D55" s="612"/>
      <c r="E55" s="612"/>
      <c r="F55" s="612"/>
      <c r="G55" s="612"/>
      <c r="H55" s="612"/>
      <c r="I55" s="426" t="s">
        <v>15</v>
      </c>
      <c r="J55" s="426" t="s">
        <v>15</v>
      </c>
      <c r="K55" s="427" t="s">
        <v>57</v>
      </c>
      <c r="L55" s="427" t="s">
        <v>57</v>
      </c>
      <c r="M55" s="427" t="s">
        <v>57</v>
      </c>
      <c r="N55" s="427" t="s">
        <v>57</v>
      </c>
      <c r="O55" s="427" t="s">
        <v>57</v>
      </c>
      <c r="P55" s="521" t="s">
        <v>15</v>
      </c>
      <c r="Q55" s="521" t="s">
        <v>15</v>
      </c>
      <c r="R55" s="528" t="s">
        <v>49</v>
      </c>
      <c r="S55" s="528" t="s">
        <v>49</v>
      </c>
      <c r="T55" s="528" t="s">
        <v>49</v>
      </c>
      <c r="U55" s="528" t="s">
        <v>49</v>
      </c>
      <c r="V55" s="528" t="s">
        <v>49</v>
      </c>
      <c r="W55" s="521" t="s">
        <v>15</v>
      </c>
      <c r="X55" s="521" t="s">
        <v>15</v>
      </c>
      <c r="Y55" s="427" t="s">
        <v>57</v>
      </c>
      <c r="Z55" s="427" t="s">
        <v>57</v>
      </c>
      <c r="AA55" s="427" t="s">
        <v>57</v>
      </c>
      <c r="AB55" s="427" t="s">
        <v>57</v>
      </c>
      <c r="AC55" s="427" t="s">
        <v>57</v>
      </c>
      <c r="AD55" s="426" t="s">
        <v>15</v>
      </c>
      <c r="AE55" s="426" t="s">
        <v>15</v>
      </c>
      <c r="AF55" s="427" t="s">
        <v>57</v>
      </c>
      <c r="AG55" s="427" t="s">
        <v>57</v>
      </c>
      <c r="AH55" s="427" t="s">
        <v>57</v>
      </c>
      <c r="AI55" s="427" t="s">
        <v>57</v>
      </c>
      <c r="AJ55" s="427" t="s">
        <v>57</v>
      </c>
      <c r="AK55" s="426" t="s">
        <v>15</v>
      </c>
      <c r="AL55" s="426" t="s">
        <v>15</v>
      </c>
      <c r="AM55" s="613" t="s">
        <v>57</v>
      </c>
      <c r="AN55" s="589"/>
    </row>
    <row r="56" spans="1:40" ht="15">
      <c r="A56" s="910"/>
      <c r="B56" s="605" t="s">
        <v>71</v>
      </c>
      <c r="C56" s="605"/>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14"/>
      <c r="AN56" s="589"/>
    </row>
    <row r="57" spans="1:40" ht="15">
      <c r="A57" s="911"/>
      <c r="B57" s="577"/>
      <c r="C57" s="576" t="s">
        <v>142</v>
      </c>
      <c r="D57" s="576"/>
      <c r="E57" s="576"/>
      <c r="F57" s="576"/>
      <c r="G57" s="576"/>
      <c r="H57" s="576" t="s">
        <v>75</v>
      </c>
      <c r="I57" s="604"/>
      <c r="J57" s="604"/>
      <c r="K57" s="576"/>
      <c r="L57" s="576"/>
      <c r="M57" s="576" t="s">
        <v>143</v>
      </c>
      <c r="N57" s="576"/>
      <c r="O57" s="576"/>
      <c r="P57" s="576"/>
      <c r="Q57" s="604"/>
      <c r="R57" s="604"/>
      <c r="S57" s="604"/>
      <c r="T57" s="576" t="s">
        <v>81</v>
      </c>
      <c r="U57" s="576"/>
      <c r="V57" s="576"/>
      <c r="W57" s="604"/>
      <c r="X57" s="604"/>
      <c r="Y57" s="576"/>
      <c r="Z57" s="576" t="s">
        <v>84</v>
      </c>
      <c r="AA57" s="576"/>
      <c r="AB57" s="576"/>
      <c r="AC57" s="576"/>
      <c r="AD57" s="604"/>
      <c r="AE57" s="604" t="s">
        <v>144</v>
      </c>
      <c r="AF57" s="576"/>
      <c r="AG57" s="576"/>
      <c r="AH57" s="576"/>
      <c r="AI57" s="576"/>
      <c r="AJ57" s="576"/>
      <c r="AK57" s="577"/>
      <c r="AL57" s="577"/>
      <c r="AM57" s="615"/>
      <c r="AN57" s="589"/>
    </row>
    <row r="58" spans="1:40" ht="15">
      <c r="A58" s="911"/>
      <c r="B58" s="577"/>
      <c r="C58" s="576" t="s">
        <v>145</v>
      </c>
      <c r="D58" s="576"/>
      <c r="E58" s="576"/>
      <c r="F58" s="576"/>
      <c r="G58" s="576"/>
      <c r="H58" s="576" t="s">
        <v>76</v>
      </c>
      <c r="I58" s="604"/>
      <c r="J58" s="604"/>
      <c r="K58" s="576"/>
      <c r="L58" s="576"/>
      <c r="M58" s="576" t="s">
        <v>146</v>
      </c>
      <c r="N58" s="576"/>
      <c r="O58" s="576"/>
      <c r="P58" s="576"/>
      <c r="Q58" s="604"/>
      <c r="R58" s="604"/>
      <c r="S58" s="604"/>
      <c r="T58" s="576" t="s">
        <v>147</v>
      </c>
      <c r="U58" s="576"/>
      <c r="V58" s="576"/>
      <c r="W58" s="604"/>
      <c r="X58" s="604"/>
      <c r="Y58" s="576"/>
      <c r="Z58" s="576" t="s">
        <v>85</v>
      </c>
      <c r="AA58" s="576"/>
      <c r="AB58" s="576"/>
      <c r="AC58" s="576"/>
      <c r="AD58" s="604"/>
      <c r="AE58" s="627" t="s">
        <v>138</v>
      </c>
      <c r="AF58" s="576"/>
      <c r="AG58" s="576"/>
      <c r="AH58" s="576"/>
      <c r="AI58" s="576"/>
      <c r="AJ58" s="576"/>
      <c r="AK58" s="577"/>
      <c r="AL58" s="577"/>
      <c r="AM58" s="615"/>
      <c r="AN58" s="589"/>
    </row>
    <row r="59" spans="1:40" ht="15">
      <c r="A59" s="911"/>
      <c r="B59" s="577"/>
      <c r="C59" s="576" t="s">
        <v>74</v>
      </c>
      <c r="D59" s="576"/>
      <c r="E59" s="576"/>
      <c r="F59" s="576"/>
      <c r="G59" s="576"/>
      <c r="H59" s="576" t="s">
        <v>148</v>
      </c>
      <c r="I59" s="604"/>
      <c r="J59" s="604"/>
      <c r="K59" s="576"/>
      <c r="L59" s="576"/>
      <c r="M59" s="576" t="s">
        <v>80</v>
      </c>
      <c r="N59" s="576"/>
      <c r="O59" s="576"/>
      <c r="P59" s="576"/>
      <c r="Q59" s="604"/>
      <c r="R59" s="604"/>
      <c r="S59" s="604"/>
      <c r="T59" s="576" t="s">
        <v>83</v>
      </c>
      <c r="U59" s="576"/>
      <c r="V59" s="576"/>
      <c r="W59" s="604"/>
      <c r="X59" s="604"/>
      <c r="Y59" s="576"/>
      <c r="Z59" s="576" t="s">
        <v>148</v>
      </c>
      <c r="AA59" s="576"/>
      <c r="AB59" s="576"/>
      <c r="AC59" s="576"/>
      <c r="AD59" s="604"/>
      <c r="AE59" s="604"/>
      <c r="AF59" s="576"/>
      <c r="AG59" s="576"/>
      <c r="AH59" s="576"/>
      <c r="AI59" s="576"/>
      <c r="AJ59" s="576"/>
      <c r="AK59" s="577"/>
      <c r="AL59" s="577"/>
      <c r="AM59" s="615"/>
      <c r="AN59" s="589"/>
    </row>
    <row r="60" spans="1:40" ht="15.75" thickBot="1">
      <c r="A60" s="649"/>
      <c r="B60" s="595"/>
      <c r="C60" s="596"/>
      <c r="D60" s="596"/>
      <c r="E60" s="596"/>
      <c r="F60" s="596"/>
      <c r="G60" s="596"/>
      <c r="H60" s="596"/>
      <c r="I60" s="597"/>
      <c r="J60" s="597"/>
      <c r="K60" s="596"/>
      <c r="L60" s="596"/>
      <c r="M60" s="596"/>
      <c r="N60" s="596"/>
      <c r="O60" s="596"/>
      <c r="P60" s="596"/>
      <c r="Q60" s="597"/>
      <c r="R60" s="597"/>
      <c r="S60" s="597"/>
      <c r="T60" s="596"/>
      <c r="U60" s="596"/>
      <c r="V60" s="596"/>
      <c r="W60" s="597"/>
      <c r="X60" s="597"/>
      <c r="Y60" s="596"/>
      <c r="Z60" s="596"/>
      <c r="AA60" s="596"/>
      <c r="AB60" s="596"/>
      <c r="AC60" s="596"/>
      <c r="AD60" s="597"/>
      <c r="AE60" s="597"/>
      <c r="AF60" s="596"/>
      <c r="AG60" s="596"/>
      <c r="AH60" s="596"/>
      <c r="AI60" s="596"/>
      <c r="AJ60" s="596"/>
      <c r="AK60" s="595"/>
      <c r="AL60" s="595"/>
      <c r="AM60" s="648"/>
      <c r="AN60" s="578"/>
    </row>
    <row r="61" spans="1:40" ht="15">
      <c r="A61" s="847" t="s">
        <v>8</v>
      </c>
      <c r="B61" s="574"/>
      <c r="C61" s="582"/>
      <c r="D61" s="582"/>
      <c r="E61" s="22">
        <v>1</v>
      </c>
      <c r="F61" s="22">
        <v>2</v>
      </c>
      <c r="G61" s="22">
        <v>3</v>
      </c>
      <c r="H61" s="22">
        <v>4</v>
      </c>
      <c r="I61" s="22">
        <v>5</v>
      </c>
      <c r="J61" s="21">
        <v>6</v>
      </c>
      <c r="K61" s="22">
        <v>7</v>
      </c>
      <c r="L61" s="22">
        <v>8</v>
      </c>
      <c r="M61" s="22">
        <v>9</v>
      </c>
      <c r="N61" s="22">
        <v>10</v>
      </c>
      <c r="O61" s="22">
        <v>11</v>
      </c>
      <c r="P61" s="22">
        <v>12</v>
      </c>
      <c r="Q61" s="21">
        <v>13</v>
      </c>
      <c r="R61" s="22">
        <v>14</v>
      </c>
      <c r="S61" s="22">
        <v>15</v>
      </c>
      <c r="T61" s="22">
        <v>16</v>
      </c>
      <c r="U61" s="22">
        <v>17</v>
      </c>
      <c r="V61" s="22">
        <v>18</v>
      </c>
      <c r="W61" s="22">
        <v>19</v>
      </c>
      <c r="X61" s="21">
        <v>20</v>
      </c>
      <c r="Y61" s="77">
        <v>21</v>
      </c>
      <c r="Z61" s="22">
        <v>22</v>
      </c>
      <c r="AA61" s="22">
        <v>23</v>
      </c>
      <c r="AB61" s="22">
        <v>24</v>
      </c>
      <c r="AC61" s="22">
        <v>25</v>
      </c>
      <c r="AD61" s="22">
        <v>26</v>
      </c>
      <c r="AE61" s="21">
        <v>27</v>
      </c>
      <c r="AF61" s="22">
        <v>28</v>
      </c>
      <c r="AG61" s="22">
        <v>29</v>
      </c>
      <c r="AH61" s="22">
        <v>30</v>
      </c>
      <c r="AI61" s="550"/>
      <c r="AJ61" s="546"/>
      <c r="AK61" s="546"/>
      <c r="AL61" s="547"/>
      <c r="AM61" s="586"/>
      <c r="AN61" s="589"/>
    </row>
    <row r="62" spans="1:40" ht="15">
      <c r="A62" s="841"/>
      <c r="B62" s="65" t="s">
        <v>19</v>
      </c>
      <c r="C62" s="534"/>
      <c r="D62" s="534"/>
      <c r="E62" s="154" t="s">
        <v>57</v>
      </c>
      <c r="F62" s="154" t="s">
        <v>57</v>
      </c>
      <c r="G62" s="154" t="s">
        <v>57</v>
      </c>
      <c r="H62" s="154" t="s">
        <v>57</v>
      </c>
      <c r="I62" s="139" t="s">
        <v>58</v>
      </c>
      <c r="J62" s="370" t="s">
        <v>59</v>
      </c>
      <c r="K62" s="370" t="s">
        <v>59</v>
      </c>
      <c r="L62" s="370" t="s">
        <v>59</v>
      </c>
      <c r="M62" s="139" t="s">
        <v>58</v>
      </c>
      <c r="N62" s="125" t="s">
        <v>52</v>
      </c>
      <c r="O62" s="370" t="s">
        <v>52</v>
      </c>
      <c r="P62" s="122" t="s">
        <v>15</v>
      </c>
      <c r="Q62" s="122" t="s">
        <v>15</v>
      </c>
      <c r="R62" s="125" t="s">
        <v>52</v>
      </c>
      <c r="S62" s="125" t="s">
        <v>52</v>
      </c>
      <c r="T62" s="125" t="s">
        <v>52</v>
      </c>
      <c r="U62" s="125" t="s">
        <v>52</v>
      </c>
      <c r="V62" s="125" t="s">
        <v>52</v>
      </c>
      <c r="W62" s="139" t="s">
        <v>58</v>
      </c>
      <c r="X62" s="122" t="s">
        <v>15</v>
      </c>
      <c r="Y62" s="134" t="s">
        <v>60</v>
      </c>
      <c r="Z62" s="134" t="s">
        <v>49</v>
      </c>
      <c r="AA62" s="134" t="s">
        <v>49</v>
      </c>
      <c r="AB62" s="134" t="s">
        <v>49</v>
      </c>
      <c r="AC62" s="134" t="s">
        <v>49</v>
      </c>
      <c r="AD62" s="122" t="s">
        <v>15</v>
      </c>
      <c r="AE62" s="122" t="s">
        <v>15</v>
      </c>
      <c r="AF62" s="134" t="s">
        <v>49</v>
      </c>
      <c r="AG62" s="134" t="s">
        <v>49</v>
      </c>
      <c r="AH62" s="134" t="s">
        <v>49</v>
      </c>
      <c r="AI62" s="544"/>
      <c r="AJ62" s="544"/>
      <c r="AK62" s="544"/>
      <c r="AL62" s="534"/>
      <c r="AM62" s="538"/>
      <c r="AN62" s="589"/>
    </row>
    <row r="63" spans="1:40" ht="15">
      <c r="A63" s="841"/>
      <c r="B63" s="67" t="s">
        <v>21</v>
      </c>
      <c r="C63" s="534"/>
      <c r="D63" s="534"/>
      <c r="E63" s="155" t="s">
        <v>57</v>
      </c>
      <c r="F63" s="155" t="s">
        <v>57</v>
      </c>
      <c r="G63" s="155" t="s">
        <v>57</v>
      </c>
      <c r="H63" s="155" t="s">
        <v>57</v>
      </c>
      <c r="I63" s="139" t="s">
        <v>58</v>
      </c>
      <c r="J63" s="370" t="s">
        <v>59</v>
      </c>
      <c r="K63" s="370" t="s">
        <v>59</v>
      </c>
      <c r="L63" s="370" t="s">
        <v>59</v>
      </c>
      <c r="M63" s="139" t="s">
        <v>58</v>
      </c>
      <c r="N63" s="127" t="s">
        <v>52</v>
      </c>
      <c r="O63" s="370" t="s">
        <v>52</v>
      </c>
      <c r="P63" s="122" t="s">
        <v>15</v>
      </c>
      <c r="Q63" s="122" t="s">
        <v>15</v>
      </c>
      <c r="R63" s="127" t="s">
        <v>52</v>
      </c>
      <c r="S63" s="127" t="s">
        <v>52</v>
      </c>
      <c r="T63" s="127" t="s">
        <v>52</v>
      </c>
      <c r="U63" s="127" t="s">
        <v>52</v>
      </c>
      <c r="V63" s="127" t="s">
        <v>52</v>
      </c>
      <c r="W63" s="139" t="s">
        <v>58</v>
      </c>
      <c r="X63" s="122" t="s">
        <v>15</v>
      </c>
      <c r="Y63" s="134" t="s">
        <v>60</v>
      </c>
      <c r="Z63" s="134" t="s">
        <v>49</v>
      </c>
      <c r="AA63" s="134" t="s">
        <v>49</v>
      </c>
      <c r="AB63" s="134" t="s">
        <v>49</v>
      </c>
      <c r="AC63" s="134" t="s">
        <v>49</v>
      </c>
      <c r="AD63" s="122" t="s">
        <v>15</v>
      </c>
      <c r="AE63" s="122" t="s">
        <v>15</v>
      </c>
      <c r="AF63" s="134" t="s">
        <v>49</v>
      </c>
      <c r="AG63" s="134" t="s">
        <v>49</v>
      </c>
      <c r="AH63" s="134" t="s">
        <v>49</v>
      </c>
      <c r="AI63" s="544"/>
      <c r="AJ63" s="544"/>
      <c r="AK63" s="544"/>
      <c r="AL63" s="534"/>
      <c r="AM63" s="538"/>
      <c r="AN63" s="589"/>
    </row>
    <row r="64" spans="1:40" ht="15">
      <c r="A64" s="841"/>
      <c r="B64" s="391" t="s">
        <v>22</v>
      </c>
      <c r="C64" s="534"/>
      <c r="D64" s="534"/>
      <c r="E64" s="156" t="s">
        <v>57</v>
      </c>
      <c r="F64" s="156" t="s">
        <v>57</v>
      </c>
      <c r="G64" s="156" t="s">
        <v>57</v>
      </c>
      <c r="H64" s="156" t="s">
        <v>57</v>
      </c>
      <c r="I64" s="139" t="s">
        <v>58</v>
      </c>
      <c r="J64" s="370" t="s">
        <v>59</v>
      </c>
      <c r="K64" s="370" t="s">
        <v>59</v>
      </c>
      <c r="L64" s="370" t="s">
        <v>59</v>
      </c>
      <c r="M64" s="139" t="s">
        <v>58</v>
      </c>
      <c r="N64" s="133" t="s">
        <v>52</v>
      </c>
      <c r="O64" s="370" t="s">
        <v>52</v>
      </c>
      <c r="P64" s="122" t="s">
        <v>15</v>
      </c>
      <c r="Q64" s="122" t="s">
        <v>15</v>
      </c>
      <c r="R64" s="129" t="s">
        <v>52</v>
      </c>
      <c r="S64" s="129" t="s">
        <v>52</v>
      </c>
      <c r="T64" s="129" t="s">
        <v>52</v>
      </c>
      <c r="U64" s="129" t="s">
        <v>52</v>
      </c>
      <c r="V64" s="129" t="s">
        <v>52</v>
      </c>
      <c r="W64" s="139" t="s">
        <v>58</v>
      </c>
      <c r="X64" s="122" t="s">
        <v>15</v>
      </c>
      <c r="Y64" s="134" t="s">
        <v>60</v>
      </c>
      <c r="Z64" s="134" t="s">
        <v>49</v>
      </c>
      <c r="AA64" s="134" t="s">
        <v>49</v>
      </c>
      <c r="AB64" s="134" t="s">
        <v>49</v>
      </c>
      <c r="AC64" s="134" t="s">
        <v>49</v>
      </c>
      <c r="AD64" s="122" t="s">
        <v>15</v>
      </c>
      <c r="AE64" s="122" t="s">
        <v>15</v>
      </c>
      <c r="AF64" s="134" t="s">
        <v>49</v>
      </c>
      <c r="AG64" s="134" t="s">
        <v>49</v>
      </c>
      <c r="AH64" s="134" t="s">
        <v>49</v>
      </c>
      <c r="AI64" s="544"/>
      <c r="AJ64" s="544"/>
      <c r="AK64" s="544"/>
      <c r="AL64" s="534"/>
      <c r="AM64" s="538"/>
      <c r="AN64" s="589"/>
    </row>
    <row r="65" spans="1:40" ht="15">
      <c r="A65" s="841"/>
      <c r="B65" s="71" t="s">
        <v>20</v>
      </c>
      <c r="C65" s="544"/>
      <c r="D65" s="544"/>
      <c r="E65" s="157" t="s">
        <v>57</v>
      </c>
      <c r="F65" s="157" t="s">
        <v>57</v>
      </c>
      <c r="G65" s="157" t="s">
        <v>57</v>
      </c>
      <c r="H65" s="157" t="s">
        <v>57</v>
      </c>
      <c r="I65" s="139" t="s">
        <v>58</v>
      </c>
      <c r="J65" s="370" t="s">
        <v>59</v>
      </c>
      <c r="K65" s="370" t="s">
        <v>59</v>
      </c>
      <c r="L65" s="370" t="s">
        <v>59</v>
      </c>
      <c r="M65" s="139" t="s">
        <v>58</v>
      </c>
      <c r="N65" s="131" t="s">
        <v>52</v>
      </c>
      <c r="O65" s="370" t="s">
        <v>52</v>
      </c>
      <c r="P65" s="122" t="s">
        <v>15</v>
      </c>
      <c r="Q65" s="122" t="s">
        <v>15</v>
      </c>
      <c r="R65" s="131" t="s">
        <v>52</v>
      </c>
      <c r="S65" s="131" t="s">
        <v>52</v>
      </c>
      <c r="T65" s="131" t="s">
        <v>52</v>
      </c>
      <c r="U65" s="131" t="s">
        <v>52</v>
      </c>
      <c r="V65" s="131" t="s">
        <v>52</v>
      </c>
      <c r="W65" s="139" t="s">
        <v>58</v>
      </c>
      <c r="X65" s="122" t="s">
        <v>15</v>
      </c>
      <c r="Y65" s="134" t="s">
        <v>60</v>
      </c>
      <c r="Z65" s="134" t="s">
        <v>49</v>
      </c>
      <c r="AA65" s="134" t="s">
        <v>49</v>
      </c>
      <c r="AB65" s="134" t="s">
        <v>49</v>
      </c>
      <c r="AC65" s="134" t="s">
        <v>49</v>
      </c>
      <c r="AD65" s="122" t="s">
        <v>15</v>
      </c>
      <c r="AE65" s="122" t="s">
        <v>15</v>
      </c>
      <c r="AF65" s="134" t="s">
        <v>49</v>
      </c>
      <c r="AG65" s="134" t="s">
        <v>49</v>
      </c>
      <c r="AH65" s="134" t="s">
        <v>49</v>
      </c>
      <c r="AI65" s="544"/>
      <c r="AJ65" s="544"/>
      <c r="AK65" s="544"/>
      <c r="AL65" s="534"/>
      <c r="AM65" s="538"/>
      <c r="AN65" s="589"/>
    </row>
    <row r="66" spans="1:40" ht="15.75" thickBot="1">
      <c r="A66" s="842"/>
      <c r="B66" s="361" t="s">
        <v>36</v>
      </c>
      <c r="C66" s="548"/>
      <c r="D66" s="548"/>
      <c r="E66" s="524" t="s">
        <v>57</v>
      </c>
      <c r="F66" s="524" t="s">
        <v>57</v>
      </c>
      <c r="G66" s="420" t="s">
        <v>58</v>
      </c>
      <c r="H66" s="419" t="s">
        <v>59</v>
      </c>
      <c r="I66" s="420" t="s">
        <v>58</v>
      </c>
      <c r="J66" s="419" t="s">
        <v>59</v>
      </c>
      <c r="K66" s="419" t="s">
        <v>59</v>
      </c>
      <c r="L66" s="419" t="s">
        <v>59</v>
      </c>
      <c r="M66" s="420" t="s">
        <v>58</v>
      </c>
      <c r="N66" s="427" t="s">
        <v>57</v>
      </c>
      <c r="O66" s="427" t="s">
        <v>57</v>
      </c>
      <c r="P66" s="521" t="s">
        <v>15</v>
      </c>
      <c r="Q66" s="521" t="s">
        <v>15</v>
      </c>
      <c r="R66" s="427" t="s">
        <v>57</v>
      </c>
      <c r="S66" s="427" t="s">
        <v>57</v>
      </c>
      <c r="T66" s="427" t="s">
        <v>57</v>
      </c>
      <c r="U66" s="427" t="s">
        <v>57</v>
      </c>
      <c r="V66" s="427" t="s">
        <v>57</v>
      </c>
      <c r="W66" s="521" t="s">
        <v>15</v>
      </c>
      <c r="X66" s="521" t="s">
        <v>15</v>
      </c>
      <c r="Y66" s="528" t="s">
        <v>60</v>
      </c>
      <c r="Z66" s="427" t="s">
        <v>57</v>
      </c>
      <c r="AA66" s="427" t="s">
        <v>57</v>
      </c>
      <c r="AB66" s="427" t="s">
        <v>57</v>
      </c>
      <c r="AC66" s="427" t="s">
        <v>57</v>
      </c>
      <c r="AD66" s="521" t="s">
        <v>15</v>
      </c>
      <c r="AE66" s="521" t="s">
        <v>15</v>
      </c>
      <c r="AF66" s="427" t="s">
        <v>57</v>
      </c>
      <c r="AG66" s="427" t="s">
        <v>57</v>
      </c>
      <c r="AH66" s="427" t="s">
        <v>57</v>
      </c>
      <c r="AI66" s="548"/>
      <c r="AJ66" s="548"/>
      <c r="AK66" s="548"/>
      <c r="AL66" s="542"/>
      <c r="AM66" s="543"/>
      <c r="AN66" s="589"/>
    </row>
    <row r="67" spans="1:40" ht="15">
      <c r="A67" s="840" t="s">
        <v>9</v>
      </c>
      <c r="B67" s="554"/>
      <c r="C67" s="536"/>
      <c r="D67" s="536"/>
      <c r="E67" s="536"/>
      <c r="F67" s="571"/>
      <c r="G67" s="434">
        <v>1</v>
      </c>
      <c r="H67" s="434">
        <v>2</v>
      </c>
      <c r="I67" s="434">
        <v>3</v>
      </c>
      <c r="J67" s="429">
        <v>4</v>
      </c>
      <c r="K67" s="434">
        <v>5</v>
      </c>
      <c r="L67" s="434">
        <v>6</v>
      </c>
      <c r="M67" s="434">
        <v>7</v>
      </c>
      <c r="N67" s="434">
        <v>8</v>
      </c>
      <c r="O67" s="434">
        <v>9</v>
      </c>
      <c r="P67" s="434">
        <v>10</v>
      </c>
      <c r="Q67" s="429">
        <v>11</v>
      </c>
      <c r="R67" s="434">
        <v>12</v>
      </c>
      <c r="S67" s="434">
        <v>13</v>
      </c>
      <c r="T67" s="434">
        <v>14</v>
      </c>
      <c r="U67" s="434">
        <v>15</v>
      </c>
      <c r="V67" s="434">
        <v>16</v>
      </c>
      <c r="W67" s="434">
        <v>17</v>
      </c>
      <c r="X67" s="429">
        <v>18</v>
      </c>
      <c r="Y67" s="434">
        <v>19</v>
      </c>
      <c r="Z67" s="434">
        <v>20</v>
      </c>
      <c r="AA67" s="434">
        <v>21</v>
      </c>
      <c r="AB67" s="434">
        <v>22</v>
      </c>
      <c r="AC67" s="434">
        <v>23</v>
      </c>
      <c r="AD67" s="434">
        <v>24</v>
      </c>
      <c r="AE67" s="429">
        <v>25</v>
      </c>
      <c r="AF67" s="434">
        <v>26</v>
      </c>
      <c r="AG67" s="434">
        <v>27</v>
      </c>
      <c r="AH67" s="434">
        <v>28</v>
      </c>
      <c r="AI67" s="434">
        <v>29</v>
      </c>
      <c r="AJ67" s="434">
        <v>30</v>
      </c>
      <c r="AK67" s="434">
        <v>31</v>
      </c>
      <c r="AL67" s="536"/>
      <c r="AM67" s="537"/>
      <c r="AN67" s="589"/>
    </row>
    <row r="68" spans="1:40" ht="15">
      <c r="A68" s="841"/>
      <c r="B68" s="65" t="s">
        <v>19</v>
      </c>
      <c r="C68" s="534"/>
      <c r="D68" s="534"/>
      <c r="E68" s="534"/>
      <c r="F68" s="534"/>
      <c r="G68" s="370" t="s">
        <v>59</v>
      </c>
      <c r="H68" s="370" t="s">
        <v>59</v>
      </c>
      <c r="I68" s="139" t="s">
        <v>58</v>
      </c>
      <c r="J68" s="138" t="s">
        <v>15</v>
      </c>
      <c r="K68" s="125" t="s">
        <v>56</v>
      </c>
      <c r="L68" s="125" t="s">
        <v>56</v>
      </c>
      <c r="M68" s="125" t="s">
        <v>56</v>
      </c>
      <c r="N68" s="125" t="s">
        <v>56</v>
      </c>
      <c r="O68" s="125" t="s">
        <v>56</v>
      </c>
      <c r="P68" s="138" t="s">
        <v>15</v>
      </c>
      <c r="Q68" s="138" t="s">
        <v>15</v>
      </c>
      <c r="R68" s="125" t="s">
        <v>56</v>
      </c>
      <c r="S68" s="125" t="s">
        <v>56</v>
      </c>
      <c r="T68" s="125" t="s">
        <v>56</v>
      </c>
      <c r="U68" s="125" t="s">
        <v>56</v>
      </c>
      <c r="V68" s="125" t="s">
        <v>56</v>
      </c>
      <c r="W68" s="138" t="s">
        <v>15</v>
      </c>
      <c r="X68" s="138" t="s">
        <v>15</v>
      </c>
      <c r="Y68" s="125" t="s">
        <v>57</v>
      </c>
      <c r="Z68" s="125" t="s">
        <v>57</v>
      </c>
      <c r="AA68" s="125" t="s">
        <v>57</v>
      </c>
      <c r="AB68" s="125" t="s">
        <v>57</v>
      </c>
      <c r="AC68" s="125" t="s">
        <v>57</v>
      </c>
      <c r="AD68" s="138" t="s">
        <v>15</v>
      </c>
      <c r="AE68" s="138" t="s">
        <v>15</v>
      </c>
      <c r="AF68" s="125" t="s">
        <v>55</v>
      </c>
      <c r="AG68" s="125" t="s">
        <v>55</v>
      </c>
      <c r="AH68" s="125" t="s">
        <v>55</v>
      </c>
      <c r="AI68" s="125" t="s">
        <v>55</v>
      </c>
      <c r="AJ68" s="125" t="s">
        <v>55</v>
      </c>
      <c r="AK68" s="122" t="s">
        <v>15</v>
      </c>
      <c r="AL68" s="534"/>
      <c r="AM68" s="538"/>
      <c r="AN68" s="589"/>
    </row>
    <row r="69" spans="1:40" ht="15">
      <c r="A69" s="841"/>
      <c r="B69" s="67" t="s">
        <v>21</v>
      </c>
      <c r="C69" s="534"/>
      <c r="D69" s="534"/>
      <c r="E69" s="534"/>
      <c r="F69" s="534"/>
      <c r="G69" s="370" t="s">
        <v>59</v>
      </c>
      <c r="H69" s="370" t="s">
        <v>59</v>
      </c>
      <c r="I69" s="139" t="s">
        <v>58</v>
      </c>
      <c r="J69" s="138" t="s">
        <v>15</v>
      </c>
      <c r="K69" s="127" t="s">
        <v>56</v>
      </c>
      <c r="L69" s="127" t="s">
        <v>56</v>
      </c>
      <c r="M69" s="127" t="s">
        <v>56</v>
      </c>
      <c r="N69" s="127" t="s">
        <v>56</v>
      </c>
      <c r="O69" s="127" t="s">
        <v>56</v>
      </c>
      <c r="P69" s="138" t="s">
        <v>15</v>
      </c>
      <c r="Q69" s="138" t="s">
        <v>15</v>
      </c>
      <c r="R69" s="127" t="s">
        <v>56</v>
      </c>
      <c r="S69" s="127" t="s">
        <v>56</v>
      </c>
      <c r="T69" s="127" t="s">
        <v>56</v>
      </c>
      <c r="U69" s="127" t="s">
        <v>56</v>
      </c>
      <c r="V69" s="127" t="s">
        <v>56</v>
      </c>
      <c r="W69" s="138" t="s">
        <v>15</v>
      </c>
      <c r="X69" s="138" t="s">
        <v>15</v>
      </c>
      <c r="Y69" s="127" t="s">
        <v>57</v>
      </c>
      <c r="Z69" s="127" t="s">
        <v>57</v>
      </c>
      <c r="AA69" s="127" t="s">
        <v>57</v>
      </c>
      <c r="AB69" s="127" t="s">
        <v>57</v>
      </c>
      <c r="AC69" s="127" t="s">
        <v>57</v>
      </c>
      <c r="AD69" s="138" t="s">
        <v>15</v>
      </c>
      <c r="AE69" s="138" t="s">
        <v>15</v>
      </c>
      <c r="AF69" s="127" t="s">
        <v>55</v>
      </c>
      <c r="AG69" s="127" t="s">
        <v>55</v>
      </c>
      <c r="AH69" s="127" t="s">
        <v>55</v>
      </c>
      <c r="AI69" s="127" t="s">
        <v>55</v>
      </c>
      <c r="AJ69" s="127" t="s">
        <v>55</v>
      </c>
      <c r="AK69" s="122" t="s">
        <v>15</v>
      </c>
      <c r="AL69" s="534"/>
      <c r="AM69" s="538"/>
      <c r="AN69" s="589"/>
    </row>
    <row r="70" spans="1:40" ht="15">
      <c r="A70" s="841"/>
      <c r="B70" s="391" t="s">
        <v>22</v>
      </c>
      <c r="C70" s="534"/>
      <c r="D70" s="534"/>
      <c r="E70" s="534"/>
      <c r="F70" s="534"/>
      <c r="G70" s="370" t="s">
        <v>59</v>
      </c>
      <c r="H70" s="370" t="s">
        <v>59</v>
      </c>
      <c r="I70" s="139" t="s">
        <v>58</v>
      </c>
      <c r="J70" s="138" t="s">
        <v>15</v>
      </c>
      <c r="K70" s="129" t="s">
        <v>56</v>
      </c>
      <c r="L70" s="129" t="s">
        <v>56</v>
      </c>
      <c r="M70" s="129" t="s">
        <v>56</v>
      </c>
      <c r="N70" s="129" t="s">
        <v>56</v>
      </c>
      <c r="O70" s="129" t="s">
        <v>56</v>
      </c>
      <c r="P70" s="138" t="s">
        <v>15</v>
      </c>
      <c r="Q70" s="138" t="s">
        <v>15</v>
      </c>
      <c r="R70" s="129" t="s">
        <v>56</v>
      </c>
      <c r="S70" s="129" t="s">
        <v>56</v>
      </c>
      <c r="T70" s="129" t="s">
        <v>56</v>
      </c>
      <c r="U70" s="129" t="s">
        <v>56</v>
      </c>
      <c r="V70" s="129" t="s">
        <v>56</v>
      </c>
      <c r="W70" s="138" t="s">
        <v>15</v>
      </c>
      <c r="X70" s="138" t="s">
        <v>15</v>
      </c>
      <c r="Y70" s="134" t="s">
        <v>49</v>
      </c>
      <c r="Z70" s="134" t="s">
        <v>49</v>
      </c>
      <c r="AA70" s="134" t="s">
        <v>49</v>
      </c>
      <c r="AB70" s="134" t="s">
        <v>49</v>
      </c>
      <c r="AC70" s="134" t="s">
        <v>49</v>
      </c>
      <c r="AD70" s="138" t="s">
        <v>15</v>
      </c>
      <c r="AE70" s="138" t="s">
        <v>15</v>
      </c>
      <c r="AF70" s="129" t="s">
        <v>55</v>
      </c>
      <c r="AG70" s="129" t="s">
        <v>55</v>
      </c>
      <c r="AH70" s="129" t="s">
        <v>55</v>
      </c>
      <c r="AI70" s="129" t="s">
        <v>55</v>
      </c>
      <c r="AJ70" s="129" t="s">
        <v>55</v>
      </c>
      <c r="AK70" s="122" t="s">
        <v>15</v>
      </c>
      <c r="AL70" s="534"/>
      <c r="AM70" s="538"/>
      <c r="AN70" s="589"/>
    </row>
    <row r="71" spans="1:40" ht="15">
      <c r="A71" s="841"/>
      <c r="B71" s="71" t="s">
        <v>20</v>
      </c>
      <c r="C71" s="544"/>
      <c r="D71" s="544"/>
      <c r="E71" s="544"/>
      <c r="F71" s="544"/>
      <c r="G71" s="370" t="s">
        <v>59</v>
      </c>
      <c r="H71" s="370" t="s">
        <v>59</v>
      </c>
      <c r="I71" s="139" t="s">
        <v>58</v>
      </c>
      <c r="J71" s="138" t="s">
        <v>15</v>
      </c>
      <c r="K71" s="131" t="s">
        <v>56</v>
      </c>
      <c r="L71" s="131" t="s">
        <v>56</v>
      </c>
      <c r="M71" s="131" t="s">
        <v>56</v>
      </c>
      <c r="N71" s="131" t="s">
        <v>56</v>
      </c>
      <c r="O71" s="131" t="s">
        <v>56</v>
      </c>
      <c r="P71" s="138" t="s">
        <v>15</v>
      </c>
      <c r="Q71" s="138" t="s">
        <v>15</v>
      </c>
      <c r="R71" s="131" t="s">
        <v>56</v>
      </c>
      <c r="S71" s="131" t="s">
        <v>56</v>
      </c>
      <c r="T71" s="131" t="s">
        <v>56</v>
      </c>
      <c r="U71" s="131" t="s">
        <v>56</v>
      </c>
      <c r="V71" s="131" t="s">
        <v>57</v>
      </c>
      <c r="W71" s="138" t="s">
        <v>15</v>
      </c>
      <c r="X71" s="138" t="s">
        <v>15</v>
      </c>
      <c r="Y71" s="131" t="s">
        <v>57</v>
      </c>
      <c r="Z71" s="131" t="s">
        <v>57</v>
      </c>
      <c r="AA71" s="131" t="s">
        <v>57</v>
      </c>
      <c r="AB71" s="131" t="s">
        <v>57</v>
      </c>
      <c r="AC71" s="131" t="s">
        <v>57</v>
      </c>
      <c r="AD71" s="138" t="s">
        <v>15</v>
      </c>
      <c r="AE71" s="138" t="s">
        <v>15</v>
      </c>
      <c r="AF71" s="131" t="s">
        <v>55</v>
      </c>
      <c r="AG71" s="131" t="s">
        <v>55</v>
      </c>
      <c r="AH71" s="131" t="s">
        <v>55</v>
      </c>
      <c r="AI71" s="131" t="s">
        <v>55</v>
      </c>
      <c r="AJ71" s="131" t="s">
        <v>55</v>
      </c>
      <c r="AK71" s="122" t="s">
        <v>15</v>
      </c>
      <c r="AL71" s="534"/>
      <c r="AM71" s="538"/>
      <c r="AN71" s="589"/>
    </row>
    <row r="72" spans="1:40" ht="15.75" thickBot="1">
      <c r="A72" s="842"/>
      <c r="B72" s="361" t="s">
        <v>36</v>
      </c>
      <c r="C72" s="548"/>
      <c r="D72" s="548"/>
      <c r="E72" s="548"/>
      <c r="F72" s="548"/>
      <c r="G72" s="419" t="s">
        <v>59</v>
      </c>
      <c r="H72" s="419" t="s">
        <v>59</v>
      </c>
      <c r="I72" s="420" t="s">
        <v>58</v>
      </c>
      <c r="J72" s="426" t="s">
        <v>15</v>
      </c>
      <c r="K72" s="427" t="s">
        <v>57</v>
      </c>
      <c r="L72" s="427" t="s">
        <v>57</v>
      </c>
      <c r="M72" s="427" t="s">
        <v>57</v>
      </c>
      <c r="N72" s="427" t="s">
        <v>57</v>
      </c>
      <c r="O72" s="427" t="s">
        <v>57</v>
      </c>
      <c r="P72" s="420" t="s">
        <v>58</v>
      </c>
      <c r="Q72" s="426" t="s">
        <v>15</v>
      </c>
      <c r="R72" s="419" t="s">
        <v>59</v>
      </c>
      <c r="S72" s="419" t="s">
        <v>59</v>
      </c>
      <c r="T72" s="419" t="s">
        <v>59</v>
      </c>
      <c r="U72" s="419" t="s">
        <v>59</v>
      </c>
      <c r="V72" s="419" t="s">
        <v>59</v>
      </c>
      <c r="W72" s="420" t="s">
        <v>58</v>
      </c>
      <c r="X72" s="426" t="s">
        <v>15</v>
      </c>
      <c r="Y72" s="427" t="s">
        <v>57</v>
      </c>
      <c r="Z72" s="427" t="s">
        <v>57</v>
      </c>
      <c r="AA72" s="427" t="s">
        <v>57</v>
      </c>
      <c r="AB72" s="427" t="s">
        <v>57</v>
      </c>
      <c r="AC72" s="427" t="s">
        <v>57</v>
      </c>
      <c r="AD72" s="426" t="s">
        <v>15</v>
      </c>
      <c r="AE72" s="426" t="s">
        <v>15</v>
      </c>
      <c r="AF72" s="427" t="s">
        <v>57</v>
      </c>
      <c r="AG72" s="427" t="s">
        <v>57</v>
      </c>
      <c r="AH72" s="427" t="s">
        <v>57</v>
      </c>
      <c r="AI72" s="427" t="s">
        <v>57</v>
      </c>
      <c r="AJ72" s="427" t="s">
        <v>57</v>
      </c>
      <c r="AK72" s="521" t="s">
        <v>15</v>
      </c>
      <c r="AL72" s="542"/>
      <c r="AM72" s="543"/>
      <c r="AN72" s="589"/>
    </row>
    <row r="73" spans="1:40" ht="15">
      <c r="A73" s="840" t="s">
        <v>10</v>
      </c>
      <c r="B73" s="554"/>
      <c r="C73" s="429">
        <v>1</v>
      </c>
      <c r="D73" s="434">
        <v>2</v>
      </c>
      <c r="E73" s="434">
        <v>3</v>
      </c>
      <c r="F73" s="434">
        <v>4</v>
      </c>
      <c r="G73" s="434">
        <v>5</v>
      </c>
      <c r="H73" s="434">
        <v>6</v>
      </c>
      <c r="I73" s="434">
        <v>7</v>
      </c>
      <c r="J73" s="429">
        <v>8</v>
      </c>
      <c r="K73" s="434">
        <v>9</v>
      </c>
      <c r="L73" s="434">
        <v>10</v>
      </c>
      <c r="M73" s="434">
        <v>11</v>
      </c>
      <c r="N73" s="434">
        <v>12</v>
      </c>
      <c r="O73" s="434">
        <v>13</v>
      </c>
      <c r="P73" s="434">
        <v>14</v>
      </c>
      <c r="Q73" s="429">
        <v>15</v>
      </c>
      <c r="R73" s="434">
        <v>16</v>
      </c>
      <c r="S73" s="434">
        <v>17</v>
      </c>
      <c r="T73" s="434">
        <v>18</v>
      </c>
      <c r="U73" s="434">
        <v>19</v>
      </c>
      <c r="V73" s="434">
        <v>20</v>
      </c>
      <c r="W73" s="434">
        <v>21</v>
      </c>
      <c r="X73" s="522">
        <v>22</v>
      </c>
      <c r="Y73" s="434">
        <v>23</v>
      </c>
      <c r="Z73" s="434">
        <v>24</v>
      </c>
      <c r="AA73" s="434">
        <v>25</v>
      </c>
      <c r="AB73" s="434">
        <v>26</v>
      </c>
      <c r="AC73" s="499">
        <v>27</v>
      </c>
      <c r="AD73" s="434">
        <v>28</v>
      </c>
      <c r="AE73" s="429">
        <v>29</v>
      </c>
      <c r="AF73" s="434">
        <v>30</v>
      </c>
      <c r="AG73" s="564"/>
      <c r="AH73" s="565"/>
      <c r="AI73" s="565"/>
      <c r="AJ73" s="565"/>
      <c r="AK73" s="565"/>
      <c r="AL73" s="565"/>
      <c r="AM73" s="537"/>
      <c r="AN73" s="589"/>
    </row>
    <row r="74" spans="1:40" ht="15">
      <c r="A74" s="841"/>
      <c r="B74" s="65" t="s">
        <v>19</v>
      </c>
      <c r="C74" s="575" t="s">
        <v>15</v>
      </c>
      <c r="D74" s="154" t="s">
        <v>55</v>
      </c>
      <c r="E74" s="154" t="s">
        <v>55</v>
      </c>
      <c r="F74" s="154" t="s">
        <v>55</v>
      </c>
      <c r="G74" s="154" t="s">
        <v>55</v>
      </c>
      <c r="H74" s="154" t="s">
        <v>55</v>
      </c>
      <c r="I74" s="575" t="s">
        <v>15</v>
      </c>
      <c r="J74" s="575" t="s">
        <v>15</v>
      </c>
      <c r="K74" s="154" t="s">
        <v>55</v>
      </c>
      <c r="L74" s="154" t="s">
        <v>55</v>
      </c>
      <c r="M74" s="154" t="s">
        <v>55</v>
      </c>
      <c r="N74" s="154" t="s">
        <v>55</v>
      </c>
      <c r="O74" s="154" t="s">
        <v>55</v>
      </c>
      <c r="P74" s="122" t="s">
        <v>15</v>
      </c>
      <c r="Q74" s="122" t="s">
        <v>15</v>
      </c>
      <c r="R74" s="154" t="s">
        <v>53</v>
      </c>
      <c r="S74" s="154" t="s">
        <v>53</v>
      </c>
      <c r="T74" s="154" t="s">
        <v>53</v>
      </c>
      <c r="U74" s="154" t="s">
        <v>53</v>
      </c>
      <c r="V74" s="125" t="s">
        <v>53</v>
      </c>
      <c r="W74" s="122" t="s">
        <v>15</v>
      </c>
      <c r="X74" s="122" t="s">
        <v>15</v>
      </c>
      <c r="Y74" s="154" t="s">
        <v>53</v>
      </c>
      <c r="Z74" s="154" t="s">
        <v>53</v>
      </c>
      <c r="AA74" s="154" t="s">
        <v>53</v>
      </c>
      <c r="AB74" s="154" t="s">
        <v>53</v>
      </c>
      <c r="AC74" s="134" t="s">
        <v>60</v>
      </c>
      <c r="AD74" s="122" t="s">
        <v>15</v>
      </c>
      <c r="AE74" s="139" t="s">
        <v>58</v>
      </c>
      <c r="AF74" s="125" t="s">
        <v>57</v>
      </c>
      <c r="AG74" s="544"/>
      <c r="AH74" s="544"/>
      <c r="AI74" s="544"/>
      <c r="AJ74" s="544"/>
      <c r="AK74" s="544"/>
      <c r="AL74" s="534"/>
      <c r="AM74" s="538"/>
      <c r="AN74" s="589"/>
    </row>
    <row r="75" spans="1:40" ht="15">
      <c r="A75" s="841"/>
      <c r="B75" s="67" t="s">
        <v>21</v>
      </c>
      <c r="C75" s="575" t="s">
        <v>15</v>
      </c>
      <c r="D75" s="155" t="s">
        <v>55</v>
      </c>
      <c r="E75" s="155" t="s">
        <v>55</v>
      </c>
      <c r="F75" s="155" t="s">
        <v>55</v>
      </c>
      <c r="G75" s="155" t="s">
        <v>55</v>
      </c>
      <c r="H75" s="155" t="s">
        <v>55</v>
      </c>
      <c r="I75" s="575" t="s">
        <v>15</v>
      </c>
      <c r="J75" s="575" t="s">
        <v>15</v>
      </c>
      <c r="K75" s="155" t="s">
        <v>55</v>
      </c>
      <c r="L75" s="155" t="s">
        <v>55</v>
      </c>
      <c r="M75" s="155" t="s">
        <v>55</v>
      </c>
      <c r="N75" s="155" t="s">
        <v>55</v>
      </c>
      <c r="O75" s="155" t="s">
        <v>55</v>
      </c>
      <c r="P75" s="122" t="s">
        <v>15</v>
      </c>
      <c r="Q75" s="122" t="s">
        <v>15</v>
      </c>
      <c r="R75" s="155" t="s">
        <v>53</v>
      </c>
      <c r="S75" s="155" t="s">
        <v>53</v>
      </c>
      <c r="T75" s="155" t="s">
        <v>53</v>
      </c>
      <c r="U75" s="155" t="s">
        <v>53</v>
      </c>
      <c r="V75" s="127" t="s">
        <v>57</v>
      </c>
      <c r="W75" s="122" t="s">
        <v>15</v>
      </c>
      <c r="X75" s="122" t="s">
        <v>15</v>
      </c>
      <c r="Y75" s="155" t="s">
        <v>53</v>
      </c>
      <c r="Z75" s="155" t="s">
        <v>53</v>
      </c>
      <c r="AA75" s="155" t="s">
        <v>53</v>
      </c>
      <c r="AB75" s="155" t="s">
        <v>53</v>
      </c>
      <c r="AC75" s="134" t="s">
        <v>60</v>
      </c>
      <c r="AD75" s="122" t="s">
        <v>15</v>
      </c>
      <c r="AE75" s="139" t="s">
        <v>58</v>
      </c>
      <c r="AF75" s="127" t="s">
        <v>57</v>
      </c>
      <c r="AG75" s="544"/>
      <c r="AH75" s="544"/>
      <c r="AI75" s="544"/>
      <c r="AJ75" s="544"/>
      <c r="AK75" s="544"/>
      <c r="AL75" s="534"/>
      <c r="AM75" s="538"/>
      <c r="AN75" s="589"/>
    </row>
    <row r="76" spans="1:40" ht="15">
      <c r="A76" s="841"/>
      <c r="B76" s="391" t="s">
        <v>22</v>
      </c>
      <c r="C76" s="575" t="s">
        <v>15</v>
      </c>
      <c r="D76" s="156" t="s">
        <v>55</v>
      </c>
      <c r="E76" s="156" t="s">
        <v>55</v>
      </c>
      <c r="F76" s="156" t="s">
        <v>55</v>
      </c>
      <c r="G76" s="156" t="s">
        <v>55</v>
      </c>
      <c r="H76" s="156" t="s">
        <v>55</v>
      </c>
      <c r="I76" s="575" t="s">
        <v>15</v>
      </c>
      <c r="J76" s="575" t="s">
        <v>15</v>
      </c>
      <c r="K76" s="156" t="s">
        <v>55</v>
      </c>
      <c r="L76" s="156" t="s">
        <v>55</v>
      </c>
      <c r="M76" s="156" t="s">
        <v>55</v>
      </c>
      <c r="N76" s="156" t="s">
        <v>55</v>
      </c>
      <c r="O76" s="156" t="s">
        <v>55</v>
      </c>
      <c r="P76" s="122" t="s">
        <v>15</v>
      </c>
      <c r="Q76" s="122" t="s">
        <v>15</v>
      </c>
      <c r="R76" s="156" t="s">
        <v>53</v>
      </c>
      <c r="S76" s="156" t="s">
        <v>53</v>
      </c>
      <c r="T76" s="156" t="s">
        <v>53</v>
      </c>
      <c r="U76" s="156" t="s">
        <v>53</v>
      </c>
      <c r="V76" s="129" t="s">
        <v>57</v>
      </c>
      <c r="W76" s="122" t="s">
        <v>15</v>
      </c>
      <c r="X76" s="122" t="s">
        <v>15</v>
      </c>
      <c r="Y76" s="156" t="s">
        <v>53</v>
      </c>
      <c r="Z76" s="156" t="s">
        <v>53</v>
      </c>
      <c r="AA76" s="156" t="s">
        <v>53</v>
      </c>
      <c r="AB76" s="156" t="s">
        <v>53</v>
      </c>
      <c r="AC76" s="134" t="s">
        <v>60</v>
      </c>
      <c r="AD76" s="122" t="s">
        <v>15</v>
      </c>
      <c r="AE76" s="139" t="s">
        <v>58</v>
      </c>
      <c r="AF76" s="129" t="s">
        <v>57</v>
      </c>
      <c r="AG76" s="544"/>
      <c r="AH76" s="544"/>
      <c r="AI76" s="544"/>
      <c r="AJ76" s="544"/>
      <c r="AK76" s="544"/>
      <c r="AL76" s="534"/>
      <c r="AM76" s="538"/>
      <c r="AN76" s="589"/>
    </row>
    <row r="77" spans="1:40" ht="15">
      <c r="A77" s="841"/>
      <c r="B77" s="71" t="s">
        <v>20</v>
      </c>
      <c r="C77" s="575" t="s">
        <v>15</v>
      </c>
      <c r="D77" s="157" t="s">
        <v>55</v>
      </c>
      <c r="E77" s="157" t="s">
        <v>55</v>
      </c>
      <c r="F77" s="157" t="s">
        <v>55</v>
      </c>
      <c r="G77" s="157" t="s">
        <v>55</v>
      </c>
      <c r="H77" s="157" t="s">
        <v>55</v>
      </c>
      <c r="I77" s="575" t="s">
        <v>15</v>
      </c>
      <c r="J77" s="575" t="s">
        <v>15</v>
      </c>
      <c r="K77" s="157" t="s">
        <v>55</v>
      </c>
      <c r="L77" s="157" t="s">
        <v>55</v>
      </c>
      <c r="M77" s="157" t="s">
        <v>55</v>
      </c>
      <c r="N77" s="157" t="s">
        <v>55</v>
      </c>
      <c r="O77" s="157" t="s">
        <v>55</v>
      </c>
      <c r="P77" s="122" t="s">
        <v>15</v>
      </c>
      <c r="Q77" s="122" t="s">
        <v>15</v>
      </c>
      <c r="R77" s="131" t="s">
        <v>53</v>
      </c>
      <c r="S77" s="131" t="s">
        <v>53</v>
      </c>
      <c r="T77" s="131" t="s">
        <v>53</v>
      </c>
      <c r="U77" s="131" t="s">
        <v>53</v>
      </c>
      <c r="V77" s="131" t="s">
        <v>57</v>
      </c>
      <c r="W77" s="122" t="s">
        <v>15</v>
      </c>
      <c r="X77" s="122" t="s">
        <v>15</v>
      </c>
      <c r="Y77" s="131" t="s">
        <v>53</v>
      </c>
      <c r="Z77" s="131" t="s">
        <v>53</v>
      </c>
      <c r="AA77" s="131" t="s">
        <v>53</v>
      </c>
      <c r="AB77" s="131" t="s">
        <v>53</v>
      </c>
      <c r="AC77" s="134" t="s">
        <v>60</v>
      </c>
      <c r="AD77" s="122" t="s">
        <v>15</v>
      </c>
      <c r="AE77" s="139" t="s">
        <v>58</v>
      </c>
      <c r="AF77" s="131" t="s">
        <v>57</v>
      </c>
      <c r="AG77" s="544"/>
      <c r="AH77" s="544"/>
      <c r="AI77" s="544"/>
      <c r="AJ77" s="544"/>
      <c r="AK77" s="544"/>
      <c r="AL77" s="534"/>
      <c r="AM77" s="538"/>
      <c r="AN77" s="589"/>
    </row>
    <row r="78" spans="1:40" ht="15.75" thickBot="1">
      <c r="A78" s="842"/>
      <c r="B78" s="361" t="s">
        <v>36</v>
      </c>
      <c r="C78" s="529" t="s">
        <v>15</v>
      </c>
      <c r="D78" s="427" t="s">
        <v>57</v>
      </c>
      <c r="E78" s="427" t="s">
        <v>57</v>
      </c>
      <c r="F78" s="427" t="s">
        <v>57</v>
      </c>
      <c r="G78" s="427" t="s">
        <v>57</v>
      </c>
      <c r="H78" s="427" t="s">
        <v>57</v>
      </c>
      <c r="I78" s="529" t="s">
        <v>15</v>
      </c>
      <c r="J78" s="529" t="s">
        <v>15</v>
      </c>
      <c r="K78" s="427" t="s">
        <v>57</v>
      </c>
      <c r="L78" s="427" t="s">
        <v>57</v>
      </c>
      <c r="M78" s="427" t="s">
        <v>57</v>
      </c>
      <c r="N78" s="427" t="s">
        <v>57</v>
      </c>
      <c r="O78" s="427" t="s">
        <v>57</v>
      </c>
      <c r="P78" s="521" t="s">
        <v>15</v>
      </c>
      <c r="Q78" s="521" t="s">
        <v>15</v>
      </c>
      <c r="R78" s="427" t="s">
        <v>57</v>
      </c>
      <c r="S78" s="427" t="s">
        <v>57</v>
      </c>
      <c r="T78" s="427" t="s">
        <v>57</v>
      </c>
      <c r="U78" s="427" t="s">
        <v>57</v>
      </c>
      <c r="V78" s="427" t="s">
        <v>57</v>
      </c>
      <c r="W78" s="521" t="s">
        <v>15</v>
      </c>
      <c r="X78" s="521" t="s">
        <v>15</v>
      </c>
      <c r="Y78" s="427" t="s">
        <v>57</v>
      </c>
      <c r="Z78" s="427" t="s">
        <v>57</v>
      </c>
      <c r="AA78" s="427" t="s">
        <v>57</v>
      </c>
      <c r="AB78" s="427" t="s">
        <v>57</v>
      </c>
      <c r="AC78" s="528" t="s">
        <v>60</v>
      </c>
      <c r="AD78" s="521" t="s">
        <v>15</v>
      </c>
      <c r="AE78" s="521" t="s">
        <v>15</v>
      </c>
      <c r="AF78" s="427" t="s">
        <v>57</v>
      </c>
      <c r="AG78" s="548"/>
      <c r="AH78" s="548"/>
      <c r="AI78" s="548"/>
      <c r="AJ78" s="548"/>
      <c r="AK78" s="548"/>
      <c r="AL78" s="542"/>
      <c r="AM78" s="543"/>
      <c r="AN78" s="589"/>
    </row>
    <row r="79" spans="1:40" ht="15.75" customHeight="1">
      <c r="A79" s="840" t="s">
        <v>11</v>
      </c>
      <c r="B79" s="554"/>
      <c r="C79" s="536"/>
      <c r="D79" s="571"/>
      <c r="E79" s="434">
        <v>1</v>
      </c>
      <c r="F79" s="434">
        <v>2</v>
      </c>
      <c r="G79" s="434">
        <v>3</v>
      </c>
      <c r="H79" s="434">
        <v>4</v>
      </c>
      <c r="I79" s="434">
        <v>5</v>
      </c>
      <c r="J79" s="429">
        <v>6</v>
      </c>
      <c r="K79" s="434">
        <v>7</v>
      </c>
      <c r="L79" s="434">
        <v>8</v>
      </c>
      <c r="M79" s="434">
        <v>9</v>
      </c>
      <c r="N79" s="434">
        <v>10</v>
      </c>
      <c r="O79" s="434">
        <v>11</v>
      </c>
      <c r="P79" s="434">
        <v>12</v>
      </c>
      <c r="Q79" s="429">
        <v>13</v>
      </c>
      <c r="R79" s="434">
        <v>14</v>
      </c>
      <c r="S79" s="434">
        <v>15</v>
      </c>
      <c r="T79" s="434">
        <v>16</v>
      </c>
      <c r="U79" s="434">
        <v>17</v>
      </c>
      <c r="V79" s="434">
        <v>18</v>
      </c>
      <c r="W79" s="434">
        <v>19</v>
      </c>
      <c r="X79" s="429">
        <v>20</v>
      </c>
      <c r="Y79" s="434">
        <v>21</v>
      </c>
      <c r="Z79" s="434">
        <v>22</v>
      </c>
      <c r="AA79" s="434">
        <v>23</v>
      </c>
      <c r="AB79" s="434">
        <v>24</v>
      </c>
      <c r="AC79" s="499">
        <v>25</v>
      </c>
      <c r="AD79" s="434">
        <v>26</v>
      </c>
      <c r="AE79" s="429">
        <v>27</v>
      </c>
      <c r="AF79" s="434">
        <v>28</v>
      </c>
      <c r="AG79" s="434">
        <v>29</v>
      </c>
      <c r="AH79" s="434">
        <v>30</v>
      </c>
      <c r="AI79" s="434">
        <v>31</v>
      </c>
      <c r="AJ79" s="565"/>
      <c r="AK79" s="565"/>
      <c r="AL79" s="536"/>
      <c r="AM79" s="537"/>
      <c r="AN79" s="589"/>
    </row>
    <row r="80" spans="1:40" ht="15">
      <c r="A80" s="841"/>
      <c r="B80" s="65" t="s">
        <v>19</v>
      </c>
      <c r="C80" s="534"/>
      <c r="D80" s="534"/>
      <c r="E80" s="154" t="s">
        <v>57</v>
      </c>
      <c r="F80" s="154" t="s">
        <v>57</v>
      </c>
      <c r="G80" s="154" t="s">
        <v>57</v>
      </c>
      <c r="H80" s="154" t="s">
        <v>57</v>
      </c>
      <c r="I80" s="122" t="s">
        <v>15</v>
      </c>
      <c r="J80" s="122" t="s">
        <v>15</v>
      </c>
      <c r="K80" s="125" t="s">
        <v>52</v>
      </c>
      <c r="L80" s="125" t="s">
        <v>52</v>
      </c>
      <c r="M80" s="125" t="s">
        <v>52</v>
      </c>
      <c r="N80" s="125" t="s">
        <v>52</v>
      </c>
      <c r="O80" s="125" t="s">
        <v>52</v>
      </c>
      <c r="P80" s="122" t="s">
        <v>15</v>
      </c>
      <c r="Q80" s="122" t="s">
        <v>15</v>
      </c>
      <c r="R80" s="125" t="s">
        <v>56</v>
      </c>
      <c r="S80" s="370" t="s">
        <v>59</v>
      </c>
      <c r="T80" s="370" t="s">
        <v>59</v>
      </c>
      <c r="U80" s="370" t="s">
        <v>59</v>
      </c>
      <c r="V80" s="125" t="s">
        <v>56</v>
      </c>
      <c r="W80" s="122" t="s">
        <v>15</v>
      </c>
      <c r="X80" s="139" t="s">
        <v>58</v>
      </c>
      <c r="Y80" s="134" t="s">
        <v>49</v>
      </c>
      <c r="Z80" s="134" t="s">
        <v>49</v>
      </c>
      <c r="AA80" s="134" t="s">
        <v>49</v>
      </c>
      <c r="AB80" s="134" t="s">
        <v>49</v>
      </c>
      <c r="AC80" s="134" t="s">
        <v>60</v>
      </c>
      <c r="AD80" s="122" t="s">
        <v>15</v>
      </c>
      <c r="AE80" s="122" t="s">
        <v>15</v>
      </c>
      <c r="AF80" s="134" t="s">
        <v>49</v>
      </c>
      <c r="AG80" s="134" t="s">
        <v>49</v>
      </c>
      <c r="AH80" s="134" t="s">
        <v>49</v>
      </c>
      <c r="AI80" s="134" t="s">
        <v>49</v>
      </c>
      <c r="AJ80" s="544"/>
      <c r="AK80" s="544"/>
      <c r="AL80" s="534"/>
      <c r="AM80" s="538"/>
      <c r="AN80" s="589"/>
    </row>
    <row r="81" spans="1:40" ht="15">
      <c r="A81" s="841"/>
      <c r="B81" s="67" t="s">
        <v>21</v>
      </c>
      <c r="C81" s="534"/>
      <c r="D81" s="534"/>
      <c r="E81" s="155" t="s">
        <v>57</v>
      </c>
      <c r="F81" s="155" t="s">
        <v>57</v>
      </c>
      <c r="G81" s="155" t="s">
        <v>57</v>
      </c>
      <c r="H81" s="155" t="s">
        <v>57</v>
      </c>
      <c r="I81" s="122" t="s">
        <v>15</v>
      </c>
      <c r="J81" s="122" t="s">
        <v>15</v>
      </c>
      <c r="K81" s="127" t="s">
        <v>52</v>
      </c>
      <c r="L81" s="127" t="s">
        <v>52</v>
      </c>
      <c r="M81" s="127" t="s">
        <v>52</v>
      </c>
      <c r="N81" s="127" t="s">
        <v>52</v>
      </c>
      <c r="O81" s="127" t="s">
        <v>52</v>
      </c>
      <c r="P81" s="122" t="s">
        <v>15</v>
      </c>
      <c r="Q81" s="122" t="s">
        <v>15</v>
      </c>
      <c r="R81" s="127" t="s">
        <v>56</v>
      </c>
      <c r="S81" s="370" t="s">
        <v>59</v>
      </c>
      <c r="T81" s="370" t="s">
        <v>59</v>
      </c>
      <c r="U81" s="370" t="s">
        <v>59</v>
      </c>
      <c r="V81" s="127" t="s">
        <v>56</v>
      </c>
      <c r="W81" s="122" t="s">
        <v>15</v>
      </c>
      <c r="X81" s="139" t="s">
        <v>58</v>
      </c>
      <c r="Y81" s="134" t="s">
        <v>49</v>
      </c>
      <c r="Z81" s="134" t="s">
        <v>49</v>
      </c>
      <c r="AA81" s="134" t="s">
        <v>49</v>
      </c>
      <c r="AB81" s="134" t="s">
        <v>49</v>
      </c>
      <c r="AC81" s="134" t="s">
        <v>60</v>
      </c>
      <c r="AD81" s="122" t="s">
        <v>15</v>
      </c>
      <c r="AE81" s="122" t="s">
        <v>15</v>
      </c>
      <c r="AF81" s="134" t="s">
        <v>49</v>
      </c>
      <c r="AG81" s="134" t="s">
        <v>49</v>
      </c>
      <c r="AH81" s="134" t="s">
        <v>49</v>
      </c>
      <c r="AI81" s="134" t="s">
        <v>49</v>
      </c>
      <c r="AJ81" s="544"/>
      <c r="AK81" s="544"/>
      <c r="AL81" s="534"/>
      <c r="AM81" s="538"/>
      <c r="AN81" s="589"/>
    </row>
    <row r="82" spans="1:40" ht="15">
      <c r="A82" s="841"/>
      <c r="B82" s="391" t="s">
        <v>22</v>
      </c>
      <c r="C82" s="534"/>
      <c r="D82" s="534"/>
      <c r="E82" s="156" t="s">
        <v>57</v>
      </c>
      <c r="F82" s="156" t="s">
        <v>57</v>
      </c>
      <c r="G82" s="156" t="s">
        <v>57</v>
      </c>
      <c r="H82" s="156" t="s">
        <v>57</v>
      </c>
      <c r="I82" s="122" t="s">
        <v>15</v>
      </c>
      <c r="J82" s="122" t="s">
        <v>15</v>
      </c>
      <c r="K82" s="129" t="s">
        <v>52</v>
      </c>
      <c r="L82" s="129" t="s">
        <v>52</v>
      </c>
      <c r="M82" s="129" t="s">
        <v>52</v>
      </c>
      <c r="N82" s="129" t="s">
        <v>52</v>
      </c>
      <c r="O82" s="129" t="s">
        <v>52</v>
      </c>
      <c r="P82" s="122" t="s">
        <v>15</v>
      </c>
      <c r="Q82" s="122" t="s">
        <v>15</v>
      </c>
      <c r="R82" s="129" t="s">
        <v>56</v>
      </c>
      <c r="S82" s="370" t="s">
        <v>59</v>
      </c>
      <c r="T82" s="370" t="s">
        <v>59</v>
      </c>
      <c r="U82" s="370" t="s">
        <v>59</v>
      </c>
      <c r="V82" s="129" t="s">
        <v>56</v>
      </c>
      <c r="W82" s="122" t="s">
        <v>15</v>
      </c>
      <c r="X82" s="139" t="s">
        <v>58</v>
      </c>
      <c r="Y82" s="134" t="s">
        <v>49</v>
      </c>
      <c r="Z82" s="134" t="s">
        <v>49</v>
      </c>
      <c r="AA82" s="134" t="s">
        <v>49</v>
      </c>
      <c r="AB82" s="134" t="s">
        <v>49</v>
      </c>
      <c r="AC82" s="134" t="s">
        <v>60</v>
      </c>
      <c r="AD82" s="122" t="s">
        <v>15</v>
      </c>
      <c r="AE82" s="122" t="s">
        <v>15</v>
      </c>
      <c r="AF82" s="134" t="s">
        <v>49</v>
      </c>
      <c r="AG82" s="134" t="s">
        <v>49</v>
      </c>
      <c r="AH82" s="134" t="s">
        <v>49</v>
      </c>
      <c r="AI82" s="134" t="s">
        <v>49</v>
      </c>
      <c r="AJ82" s="544"/>
      <c r="AK82" s="544"/>
      <c r="AL82" s="534"/>
      <c r="AM82" s="538"/>
      <c r="AN82" s="589"/>
    </row>
    <row r="83" spans="1:40" ht="15">
      <c r="A83" s="841"/>
      <c r="B83" s="71" t="s">
        <v>20</v>
      </c>
      <c r="C83" s="544"/>
      <c r="D83" s="544"/>
      <c r="E83" s="131" t="s">
        <v>57</v>
      </c>
      <c r="F83" s="131" t="s">
        <v>57</v>
      </c>
      <c r="G83" s="131" t="s">
        <v>57</v>
      </c>
      <c r="H83" s="131" t="s">
        <v>57</v>
      </c>
      <c r="I83" s="122" t="s">
        <v>15</v>
      </c>
      <c r="J83" s="122" t="s">
        <v>15</v>
      </c>
      <c r="K83" s="131" t="s">
        <v>52</v>
      </c>
      <c r="L83" s="131" t="s">
        <v>52</v>
      </c>
      <c r="M83" s="131" t="s">
        <v>52</v>
      </c>
      <c r="N83" s="131" t="s">
        <v>52</v>
      </c>
      <c r="O83" s="131" t="s">
        <v>52</v>
      </c>
      <c r="P83" s="122" t="s">
        <v>15</v>
      </c>
      <c r="Q83" s="122" t="s">
        <v>15</v>
      </c>
      <c r="R83" s="131" t="s">
        <v>56</v>
      </c>
      <c r="S83" s="370" t="s">
        <v>59</v>
      </c>
      <c r="T83" s="370" t="s">
        <v>59</v>
      </c>
      <c r="U83" s="370" t="s">
        <v>59</v>
      </c>
      <c r="V83" s="131" t="s">
        <v>56</v>
      </c>
      <c r="W83" s="122" t="s">
        <v>15</v>
      </c>
      <c r="X83" s="139" t="s">
        <v>58</v>
      </c>
      <c r="Y83" s="134" t="s">
        <v>49</v>
      </c>
      <c r="Z83" s="134" t="s">
        <v>49</v>
      </c>
      <c r="AA83" s="134" t="s">
        <v>49</v>
      </c>
      <c r="AB83" s="134" t="s">
        <v>49</v>
      </c>
      <c r="AC83" s="134" t="s">
        <v>60</v>
      </c>
      <c r="AD83" s="122" t="s">
        <v>15</v>
      </c>
      <c r="AE83" s="122" t="s">
        <v>15</v>
      </c>
      <c r="AF83" s="134" t="s">
        <v>49</v>
      </c>
      <c r="AG83" s="134" t="s">
        <v>49</v>
      </c>
      <c r="AH83" s="134" t="s">
        <v>49</v>
      </c>
      <c r="AI83" s="134" t="s">
        <v>49</v>
      </c>
      <c r="AJ83" s="544"/>
      <c r="AK83" s="544"/>
      <c r="AL83" s="534"/>
      <c r="AM83" s="538"/>
      <c r="AN83" s="589"/>
    </row>
    <row r="84" spans="1:40" ht="15.75" thickBot="1">
      <c r="A84" s="842"/>
      <c r="B84" s="361" t="s">
        <v>36</v>
      </c>
      <c r="C84" s="548"/>
      <c r="D84" s="548"/>
      <c r="E84" s="427" t="s">
        <v>57</v>
      </c>
      <c r="F84" s="427" t="s">
        <v>57</v>
      </c>
      <c r="G84" s="427" t="s">
        <v>57</v>
      </c>
      <c r="H84" s="427" t="s">
        <v>57</v>
      </c>
      <c r="I84" s="521" t="s">
        <v>15</v>
      </c>
      <c r="J84" s="521" t="s">
        <v>15</v>
      </c>
      <c r="K84" s="427" t="s">
        <v>57</v>
      </c>
      <c r="L84" s="427" t="s">
        <v>57</v>
      </c>
      <c r="M84" s="427" t="s">
        <v>57</v>
      </c>
      <c r="N84" s="427" t="s">
        <v>57</v>
      </c>
      <c r="O84" s="427" t="s">
        <v>57</v>
      </c>
      <c r="P84" s="521" t="s">
        <v>15</v>
      </c>
      <c r="Q84" s="521" t="s">
        <v>15</v>
      </c>
      <c r="R84" s="427" t="s">
        <v>57</v>
      </c>
      <c r="S84" s="419" t="s">
        <v>59</v>
      </c>
      <c r="T84" s="419" t="s">
        <v>59</v>
      </c>
      <c r="U84" s="419" t="s">
        <v>59</v>
      </c>
      <c r="V84" s="427" t="s">
        <v>57</v>
      </c>
      <c r="W84" s="521" t="s">
        <v>15</v>
      </c>
      <c r="X84" s="521" t="s">
        <v>15</v>
      </c>
      <c r="Y84" s="528" t="s">
        <v>49</v>
      </c>
      <c r="Z84" s="528" t="s">
        <v>49</v>
      </c>
      <c r="AA84" s="528" t="s">
        <v>49</v>
      </c>
      <c r="AB84" s="528" t="s">
        <v>49</v>
      </c>
      <c r="AC84" s="528" t="s">
        <v>60</v>
      </c>
      <c r="AD84" s="521" t="s">
        <v>15</v>
      </c>
      <c r="AE84" s="521" t="s">
        <v>15</v>
      </c>
      <c r="AF84" s="528" t="s">
        <v>49</v>
      </c>
      <c r="AG84" s="528" t="s">
        <v>49</v>
      </c>
      <c r="AH84" s="528" t="s">
        <v>49</v>
      </c>
      <c r="AI84" s="528" t="s">
        <v>49</v>
      </c>
      <c r="AJ84" s="548"/>
      <c r="AK84" s="548"/>
      <c r="AL84" s="542"/>
      <c r="AM84" s="543"/>
      <c r="AN84" s="589"/>
    </row>
    <row r="85" spans="1:40" ht="15">
      <c r="A85" s="852"/>
      <c r="B85" s="605" t="s">
        <v>71</v>
      </c>
      <c r="C85" s="605"/>
      <c r="D85" s="606"/>
      <c r="E85" s="606"/>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AK85" s="606"/>
      <c r="AL85" s="606"/>
      <c r="AM85" s="607"/>
      <c r="AN85" s="589"/>
    </row>
    <row r="86" spans="1:40" ht="15">
      <c r="A86" s="853"/>
      <c r="B86" s="577"/>
      <c r="C86" s="576" t="s">
        <v>142</v>
      </c>
      <c r="D86" s="576"/>
      <c r="E86" s="576"/>
      <c r="F86" s="576"/>
      <c r="G86" s="576"/>
      <c r="H86" s="576" t="s">
        <v>75</v>
      </c>
      <c r="I86" s="604"/>
      <c r="J86" s="604"/>
      <c r="K86" s="576"/>
      <c r="L86" s="576"/>
      <c r="M86" s="576" t="s">
        <v>143</v>
      </c>
      <c r="N86" s="576"/>
      <c r="O86" s="576"/>
      <c r="P86" s="576"/>
      <c r="Q86" s="604"/>
      <c r="R86" s="604"/>
      <c r="S86" s="604"/>
      <c r="T86" s="576" t="s">
        <v>81</v>
      </c>
      <c r="U86" s="576"/>
      <c r="V86" s="576"/>
      <c r="W86" s="604"/>
      <c r="X86" s="604"/>
      <c r="Y86" s="576"/>
      <c r="Z86" s="576" t="s">
        <v>84</v>
      </c>
      <c r="AA86" s="576"/>
      <c r="AB86" s="576"/>
      <c r="AC86" s="576"/>
      <c r="AD86" s="604"/>
      <c r="AE86" s="604" t="s">
        <v>144</v>
      </c>
      <c r="AF86" s="576"/>
      <c r="AG86" s="576"/>
      <c r="AH86" s="576"/>
      <c r="AI86" s="576"/>
      <c r="AJ86" s="576"/>
      <c r="AK86" s="576"/>
      <c r="AL86" s="576"/>
      <c r="AM86" s="608"/>
      <c r="AN86" s="589"/>
    </row>
    <row r="87" spans="1:40" ht="15">
      <c r="A87" s="853"/>
      <c r="B87" s="577"/>
      <c r="C87" s="576" t="s">
        <v>145</v>
      </c>
      <c r="D87" s="576"/>
      <c r="E87" s="576"/>
      <c r="F87" s="576"/>
      <c r="G87" s="576"/>
      <c r="H87" s="576" t="s">
        <v>76</v>
      </c>
      <c r="I87" s="604"/>
      <c r="J87" s="604"/>
      <c r="K87" s="576"/>
      <c r="L87" s="576"/>
      <c r="M87" s="576" t="s">
        <v>146</v>
      </c>
      <c r="N87" s="576"/>
      <c r="O87" s="576"/>
      <c r="P87" s="576"/>
      <c r="Q87" s="604"/>
      <c r="R87" s="604"/>
      <c r="S87" s="604"/>
      <c r="T87" s="576" t="s">
        <v>147</v>
      </c>
      <c r="U87" s="576"/>
      <c r="V87" s="576"/>
      <c r="W87" s="604"/>
      <c r="X87" s="604"/>
      <c r="Y87" s="576"/>
      <c r="Z87" s="576" t="s">
        <v>85</v>
      </c>
      <c r="AA87" s="576"/>
      <c r="AB87" s="576"/>
      <c r="AC87" s="576"/>
      <c r="AD87" s="604"/>
      <c r="AE87" s="627" t="s">
        <v>137</v>
      </c>
      <c r="AF87" s="576"/>
      <c r="AG87" s="576"/>
      <c r="AH87" s="576"/>
      <c r="AI87" s="576"/>
      <c r="AJ87" s="576"/>
      <c r="AK87" s="576"/>
      <c r="AL87" s="576"/>
      <c r="AM87" s="608"/>
      <c r="AN87" s="589"/>
    </row>
    <row r="88" spans="1:40" ht="15">
      <c r="A88" s="853"/>
      <c r="B88" s="577"/>
      <c r="C88" s="576" t="s">
        <v>74</v>
      </c>
      <c r="D88" s="576"/>
      <c r="E88" s="576"/>
      <c r="F88" s="576"/>
      <c r="G88" s="576"/>
      <c r="H88" s="576" t="s">
        <v>148</v>
      </c>
      <c r="I88" s="604"/>
      <c r="J88" s="604"/>
      <c r="K88" s="576"/>
      <c r="L88" s="576"/>
      <c r="M88" s="576" t="s">
        <v>80</v>
      </c>
      <c r="N88" s="576"/>
      <c r="O88" s="576"/>
      <c r="P88" s="576"/>
      <c r="Q88" s="604"/>
      <c r="R88" s="604"/>
      <c r="S88" s="604"/>
      <c r="T88" s="576" t="s">
        <v>83</v>
      </c>
      <c r="U88" s="576"/>
      <c r="V88" s="576"/>
      <c r="W88" s="604"/>
      <c r="X88" s="604"/>
      <c r="Y88" s="576"/>
      <c r="Z88" s="576" t="s">
        <v>148</v>
      </c>
      <c r="AA88" s="576"/>
      <c r="AB88" s="576"/>
      <c r="AC88" s="576"/>
      <c r="AD88" s="604"/>
      <c r="AE88" s="604"/>
      <c r="AF88" s="576"/>
      <c r="AG88" s="576"/>
      <c r="AH88" s="576"/>
      <c r="AI88" s="576"/>
      <c r="AJ88" s="576"/>
      <c r="AK88" s="576"/>
      <c r="AL88" s="576"/>
      <c r="AM88" s="608"/>
      <c r="AN88" s="589"/>
    </row>
    <row r="89" spans="1:40" ht="15.75" thickBot="1">
      <c r="A89" s="854"/>
      <c r="B89" s="609"/>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10"/>
      <c r="AI89" s="610"/>
      <c r="AJ89" s="610"/>
      <c r="AK89" s="610"/>
      <c r="AL89" s="610"/>
      <c r="AM89" s="611"/>
      <c r="AN89" s="589"/>
    </row>
    <row r="90" spans="1:40" ht="15.75" thickBot="1">
      <c r="A90" s="628"/>
      <c r="B90" s="580"/>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1"/>
      <c r="AI90" s="581"/>
      <c r="AJ90" s="581"/>
      <c r="AK90" s="581"/>
      <c r="AL90" s="581"/>
      <c r="AM90" s="580"/>
      <c r="AN90" s="590"/>
    </row>
    <row r="91" spans="1:33" ht="15" customHeight="1" thickBot="1">
      <c r="A91" s="640"/>
      <c r="B91" s="641"/>
      <c r="C91" s="644" t="s">
        <v>50</v>
      </c>
      <c r="D91" s="644" t="s">
        <v>52</v>
      </c>
      <c r="E91" s="644" t="s">
        <v>53</v>
      </c>
      <c r="F91" s="644" t="s">
        <v>70</v>
      </c>
      <c r="G91" s="644" t="s">
        <v>51</v>
      </c>
      <c r="H91" s="644" t="s">
        <v>55</v>
      </c>
      <c r="I91" s="644" t="s">
        <v>56</v>
      </c>
      <c r="J91" s="644" t="s">
        <v>57</v>
      </c>
      <c r="K91" s="644" t="s">
        <v>59</v>
      </c>
      <c r="L91" s="644" t="s">
        <v>58</v>
      </c>
      <c r="M91" s="644" t="s">
        <v>60</v>
      </c>
      <c r="N91" s="644" t="s">
        <v>49</v>
      </c>
      <c r="O91" s="644" t="s">
        <v>54</v>
      </c>
      <c r="P91" s="644" t="s">
        <v>135</v>
      </c>
      <c r="Q91" s="644" t="s">
        <v>15</v>
      </c>
      <c r="R91" s="855" t="s">
        <v>86</v>
      </c>
      <c r="S91" s="855"/>
      <c r="T91" s="855" t="s">
        <v>87</v>
      </c>
      <c r="U91" s="856"/>
      <c r="V91" s="643"/>
      <c r="W91" s="643"/>
      <c r="X91" s="643"/>
      <c r="Y91" s="643"/>
      <c r="Z91" s="643"/>
      <c r="AA91" s="643"/>
      <c r="AB91" s="643"/>
      <c r="AC91" s="643"/>
      <c r="AD91" s="643"/>
      <c r="AE91" s="643"/>
      <c r="AF91" s="643"/>
      <c r="AG91" s="643"/>
    </row>
    <row r="92" spans="1:34" ht="15" customHeight="1">
      <c r="A92" s="783" t="s">
        <v>141</v>
      </c>
      <c r="B92" s="357" t="s">
        <v>19</v>
      </c>
      <c r="C92" s="645">
        <f>+COUNTIF(C3:AM3,"BD")</f>
        <v>5</v>
      </c>
      <c r="D92" s="645">
        <f>+COUNTIF(C3:AM3,"BH")</f>
        <v>0</v>
      </c>
      <c r="E92" s="645">
        <f>+COUNTIF(C3:AM3,"IN")</f>
        <v>0</v>
      </c>
      <c r="F92" s="645">
        <f>+COUNTIF(C3:AM3,"MD")</f>
        <v>0</v>
      </c>
      <c r="G92" s="645">
        <f>+COUNTIF(C3:AM3,"NP")</f>
        <v>14</v>
      </c>
      <c r="H92" s="645">
        <f>+COUNTIF(C3:AM3,"PK")</f>
        <v>0</v>
      </c>
      <c r="I92" s="645">
        <f>+COUNTIF(C3:AM3,"SL")</f>
        <v>0</v>
      </c>
      <c r="J92" s="645">
        <f>+COUNTIF(C3:AM3,"PO")</f>
        <v>0</v>
      </c>
      <c r="K92" s="645">
        <f>+COUNTIF(C3:AM3,"MT")</f>
        <v>0</v>
      </c>
      <c r="L92" s="645">
        <f>+COUNTIF(C3:AM3,"T")</f>
        <v>2</v>
      </c>
      <c r="M92" s="645">
        <f>+COUNTIF(C3:AM3,"UN")</f>
        <v>0</v>
      </c>
      <c r="N92" s="645">
        <f>+COUNTIF(C3:AM3,"AL")</f>
        <v>6</v>
      </c>
      <c r="O92" s="645">
        <f>+COUNTIF(C3:AM3,"ML")</f>
        <v>0</v>
      </c>
      <c r="P92" s="645">
        <f>+COUNTIF(C3:AM3,"VT")</f>
        <v>0</v>
      </c>
      <c r="Q92" s="645">
        <f>+COUNTIF(C3:AM3,"WE")</f>
        <v>4</v>
      </c>
      <c r="R92" s="888">
        <f>+SUM(C92,D92,E92,F92,G92,H92,I92,J92,K92,L92)</f>
        <v>21</v>
      </c>
      <c r="S92" s="888"/>
      <c r="T92" s="888">
        <f>+SUM(M92,N92,O92,P92,Q92,R92)</f>
        <v>31</v>
      </c>
      <c r="U92" s="889"/>
      <c r="V92" s="643"/>
      <c r="W92" s="643"/>
      <c r="X92" s="643"/>
      <c r="AH92" s="1"/>
    </row>
    <row r="93" spans="1:33" ht="15">
      <c r="A93" s="784"/>
      <c r="B93" s="67" t="s">
        <v>21</v>
      </c>
      <c r="C93" s="84">
        <f>+COUNTIF(C4:AM4,"BD")</f>
        <v>0</v>
      </c>
      <c r="D93" s="84">
        <f>+COUNTIF(C4:AM4,"BH")</f>
        <v>0</v>
      </c>
      <c r="E93" s="84">
        <f>+COUNTIF(C4:AM4,"IN")</f>
        <v>0</v>
      </c>
      <c r="F93" s="84">
        <f>+COUNTIF(C4:AM4,"MD")</f>
        <v>0</v>
      </c>
      <c r="G93" s="84">
        <f>+COUNTIF(C4:AM4,"NP")</f>
        <v>0</v>
      </c>
      <c r="H93" s="84">
        <f>+COUNTIF(C4:AM4,"PK")</f>
        <v>0</v>
      </c>
      <c r="I93" s="84">
        <f>+COUNTIF(C4:AM4,"SL")</f>
        <v>0</v>
      </c>
      <c r="J93" s="84">
        <f>+COUNTIF(C4:AM4,"PO")</f>
        <v>0</v>
      </c>
      <c r="K93" s="84">
        <f>+COUNTIF(C4:AM4,"MT")</f>
        <v>0</v>
      </c>
      <c r="L93" s="84">
        <f>+COUNTIF(C4:AM4,"T")</f>
        <v>0</v>
      </c>
      <c r="M93" s="84">
        <f>+COUNTIF(C4:AM4,"UN")</f>
        <v>0</v>
      </c>
      <c r="N93" s="84">
        <f>+COUNTIF(C4:AM4,"AL")</f>
        <v>0</v>
      </c>
      <c r="O93" s="84">
        <f>+COUNTIF(C4:AM4,"ML")</f>
        <v>0</v>
      </c>
      <c r="P93" s="84">
        <f>+COUNTIF(C4:AM4,"VT")</f>
        <v>31</v>
      </c>
      <c r="Q93" s="84">
        <f>+COUNTIF(C4:AM4,"WE")</f>
        <v>0</v>
      </c>
      <c r="R93" s="890">
        <f>+SUM(C93,D93,E93,F93,G93,H93,I93,J93,K93,L93)</f>
        <v>0</v>
      </c>
      <c r="S93" s="890"/>
      <c r="T93" s="890">
        <f>+SUM(M93,N93,O93,P93,Q93,R93)</f>
        <v>31</v>
      </c>
      <c r="U93" s="891"/>
      <c r="V93" s="643"/>
      <c r="W93" s="643"/>
      <c r="X93" s="643"/>
      <c r="Y93" s="643"/>
      <c r="Z93" s="643"/>
      <c r="AA93" s="643"/>
      <c r="AB93" s="643"/>
      <c r="AC93" s="643"/>
      <c r="AD93" s="643"/>
      <c r="AE93" s="643"/>
      <c r="AF93" s="643"/>
      <c r="AG93" s="643"/>
    </row>
    <row r="94" spans="1:34" ht="15">
      <c r="A94" s="784"/>
      <c r="B94" s="391" t="s">
        <v>22</v>
      </c>
      <c r="C94" s="85">
        <f>+COUNTIF(C5:AM5,"BD")</f>
        <v>5</v>
      </c>
      <c r="D94" s="85">
        <f>+COUNTIF(C5:AM5,"BH")</f>
        <v>0</v>
      </c>
      <c r="E94" s="85">
        <f>+COUNTIF(C5:AM5,"IN")</f>
        <v>0</v>
      </c>
      <c r="F94" s="85">
        <f>+COUNTIF(C5:AM5,"MD")</f>
        <v>0</v>
      </c>
      <c r="G94" s="85">
        <f>+COUNTIF(C5:AM5,"NP")</f>
        <v>18</v>
      </c>
      <c r="H94" s="85">
        <f>+COUNTIF(C5:AM5,"PK")</f>
        <v>0</v>
      </c>
      <c r="I94" s="85">
        <f>+COUNTIF(C5:AM5,"SL")</f>
        <v>0</v>
      </c>
      <c r="J94" s="85">
        <f>+COUNTIF(C5:AM5,"PO")</f>
        <v>0</v>
      </c>
      <c r="K94" s="85">
        <f>+COUNTIF(C5:AM5,"MT")</f>
        <v>0</v>
      </c>
      <c r="L94" s="85">
        <f>+COUNTIF(C5:AM5,"T")</f>
        <v>1</v>
      </c>
      <c r="M94" s="85">
        <f>+COUNTIF(C5:AM5,"UN")</f>
        <v>0</v>
      </c>
      <c r="N94" s="85">
        <f>+COUNTIF(C5:AM5,"AL")</f>
        <v>3</v>
      </c>
      <c r="O94" s="85">
        <f>+COUNTIF(C5:AM5,"ML")</f>
        <v>0</v>
      </c>
      <c r="P94" s="85">
        <f>+COUNTIF(C5:AM5,"VT")</f>
        <v>0</v>
      </c>
      <c r="Q94" s="85">
        <f>+COUNTIF(C5:AM5,"WE")</f>
        <v>4</v>
      </c>
      <c r="R94" s="882">
        <f>+SUM(C94,D94,E94,F94,G94,H94,I94,J94,K94,L94)</f>
        <v>24</v>
      </c>
      <c r="S94" s="882"/>
      <c r="T94" s="882">
        <f>+SUM(M94,N94,O94,P94,Q94,R94)</f>
        <v>31</v>
      </c>
      <c r="U94" s="883"/>
      <c r="V94" s="643"/>
      <c r="W94" s="643"/>
      <c r="X94" s="643"/>
      <c r="AH94" s="1"/>
    </row>
    <row r="95" spans="1:33" ht="15">
      <c r="A95" s="784"/>
      <c r="B95" s="71" t="s">
        <v>20</v>
      </c>
      <c r="C95" s="86">
        <f>+COUNTIF(C6:AM6,"BD")</f>
        <v>10</v>
      </c>
      <c r="D95" s="86">
        <f>+COUNTIF(C6:AM6,"BH")</f>
        <v>0</v>
      </c>
      <c r="E95" s="86">
        <f>+COUNTIF(C6:AM6,"IN")</f>
        <v>0</v>
      </c>
      <c r="F95" s="86">
        <f>+COUNTIF(C6:AM6,"MD")</f>
        <v>0</v>
      </c>
      <c r="G95" s="86">
        <f>+COUNTIF(C6:AM6,"NP")</f>
        <v>12</v>
      </c>
      <c r="H95" s="86">
        <f>+COUNTIF(C6:AM6,"PK")</f>
        <v>0</v>
      </c>
      <c r="I95" s="86">
        <f>+COUNTIF(C6:AM6,"SL")</f>
        <v>0</v>
      </c>
      <c r="J95" s="86">
        <f>+COUNTIF(C6:AM6,"PO")</f>
        <v>0</v>
      </c>
      <c r="K95" s="86">
        <f>+COUNTIF(C6:AM6,"MT")</f>
        <v>0</v>
      </c>
      <c r="L95" s="86">
        <f>+COUNTIF(C6:AM6,"T")</f>
        <v>2</v>
      </c>
      <c r="M95" s="86">
        <f>+COUNTIF(C6:AM6,"UN")</f>
        <v>0</v>
      </c>
      <c r="N95" s="86">
        <f>+COUNTIF(C6:AM6,"AL")</f>
        <v>2</v>
      </c>
      <c r="O95" s="86">
        <f>+COUNTIF(C6:AM6,"ML")</f>
        <v>0</v>
      </c>
      <c r="P95" s="86">
        <f>+COUNTIF(C6:AM6,"VT")</f>
        <v>0</v>
      </c>
      <c r="Q95" s="86">
        <f>+COUNTIF(C6:AM6,"WE")</f>
        <v>5</v>
      </c>
      <c r="R95" s="884">
        <f>+SUM(C95,D95,E95,F95,G95,H95,I95,J95,K95,L95)</f>
        <v>24</v>
      </c>
      <c r="S95" s="884"/>
      <c r="T95" s="884">
        <f>+SUM(M95,N95,O95,P95,Q95,R95)</f>
        <v>31</v>
      </c>
      <c r="U95" s="885"/>
      <c r="V95" s="643"/>
      <c r="W95" s="643"/>
      <c r="X95" s="643"/>
      <c r="Y95" s="643"/>
      <c r="Z95" s="643"/>
      <c r="AA95" s="643"/>
      <c r="AB95" s="643"/>
      <c r="AC95" s="643"/>
      <c r="AD95" s="643"/>
      <c r="AE95" s="643"/>
      <c r="AF95" s="643"/>
      <c r="AG95" s="643"/>
    </row>
    <row r="96" spans="1:33" ht="15">
      <c r="A96" s="784"/>
      <c r="B96" s="646" t="s">
        <v>36</v>
      </c>
      <c r="C96" s="647">
        <f>+COUNTIF(C7:AM7,"BD")</f>
        <v>2</v>
      </c>
      <c r="D96" s="647">
        <f>+COUNTIF(C7:AM7,"BH")</f>
        <v>0</v>
      </c>
      <c r="E96" s="647">
        <f>+COUNTIF(C7:AM7,"IN")</f>
        <v>2</v>
      </c>
      <c r="F96" s="647">
        <f>+COUNTIF(C7:AM7,"MD")</f>
        <v>0</v>
      </c>
      <c r="G96" s="647">
        <f>+COUNTIF(C7:AM7,"NP")</f>
        <v>3</v>
      </c>
      <c r="H96" s="647">
        <f>+COUNTIF(C7:AM7,"PK")</f>
        <v>2</v>
      </c>
      <c r="I96" s="647">
        <f>+COUNTIF(C7:AM7,"SL")</f>
        <v>0</v>
      </c>
      <c r="J96" s="647">
        <f>+COUNTIF(C7:AM7,"PO")</f>
        <v>10</v>
      </c>
      <c r="K96" s="647">
        <f>+COUNTIF(C7:AM7,"MT")</f>
        <v>0</v>
      </c>
      <c r="L96" s="647">
        <f>+COUNTIF(C7:AM7,"T")</f>
        <v>5</v>
      </c>
      <c r="M96" s="647">
        <f>+COUNTIF(C7:AM7,"UN")</f>
        <v>0</v>
      </c>
      <c r="N96" s="647">
        <f>+COUNTIF(C7:AM7,"AL")</f>
        <v>2</v>
      </c>
      <c r="O96" s="647">
        <f>+COUNTIF(C7:AM7,"ML")</f>
        <v>0</v>
      </c>
      <c r="P96" s="647">
        <f>+COUNTIF(C7:AM7,"VT")</f>
        <v>0</v>
      </c>
      <c r="Q96" s="647">
        <f>+COUNTIF(C7:AM7,"WE")</f>
        <v>5</v>
      </c>
      <c r="R96" s="886">
        <f>+SUM(C96,D96,E96,F96,G96,H96,I96,J96,K96,L96)</f>
        <v>24</v>
      </c>
      <c r="S96" s="886"/>
      <c r="T96" s="886">
        <f>+SUM(M96,N96,O96,P96,Q96,R96)</f>
        <v>31</v>
      </c>
      <c r="U96" s="887"/>
      <c r="V96" s="643"/>
      <c r="W96" s="643"/>
      <c r="X96" s="643"/>
      <c r="Y96" s="643"/>
      <c r="Z96" s="643"/>
      <c r="AA96" s="643"/>
      <c r="AB96" s="643"/>
      <c r="AC96" s="643"/>
      <c r="AD96" s="643"/>
      <c r="AE96" s="643"/>
      <c r="AF96" s="643"/>
      <c r="AG96" s="643"/>
    </row>
    <row r="97" spans="1:21" s="667" customFormat="1" ht="23.25" thickBot="1">
      <c r="A97" s="791"/>
      <c r="B97" s="677" t="s">
        <v>139</v>
      </c>
      <c r="C97" s="678">
        <f>+SUM(C92:C96)</f>
        <v>22</v>
      </c>
      <c r="D97" s="678">
        <f aca="true" t="shared" si="0" ref="D97:Q97">+SUM(D92:D96)</f>
        <v>0</v>
      </c>
      <c r="E97" s="678">
        <f t="shared" si="0"/>
        <v>2</v>
      </c>
      <c r="F97" s="678">
        <f t="shared" si="0"/>
        <v>0</v>
      </c>
      <c r="G97" s="678">
        <f t="shared" si="0"/>
        <v>47</v>
      </c>
      <c r="H97" s="678">
        <f t="shared" si="0"/>
        <v>2</v>
      </c>
      <c r="I97" s="678">
        <f t="shared" si="0"/>
        <v>0</v>
      </c>
      <c r="J97" s="678">
        <f t="shared" si="0"/>
        <v>10</v>
      </c>
      <c r="K97" s="678">
        <f t="shared" si="0"/>
        <v>0</v>
      </c>
      <c r="L97" s="678">
        <f t="shared" si="0"/>
        <v>10</v>
      </c>
      <c r="M97" s="678">
        <f t="shared" si="0"/>
        <v>0</v>
      </c>
      <c r="N97" s="678">
        <f t="shared" si="0"/>
        <v>13</v>
      </c>
      <c r="O97" s="678">
        <f t="shared" si="0"/>
        <v>0</v>
      </c>
      <c r="P97" s="678">
        <f t="shared" si="0"/>
        <v>31</v>
      </c>
      <c r="Q97" s="678">
        <f t="shared" si="0"/>
        <v>18</v>
      </c>
      <c r="R97" s="894">
        <f>+SUM(R92:S96)</f>
        <v>93</v>
      </c>
      <c r="S97" s="894"/>
      <c r="T97" s="894">
        <f>+SUM(T92:U96)</f>
        <v>155</v>
      </c>
      <c r="U97" s="895"/>
    </row>
    <row r="98" spans="1:33" ht="15" customHeight="1">
      <c r="A98" s="848" t="s">
        <v>1</v>
      </c>
      <c r="B98" s="357" t="s">
        <v>19</v>
      </c>
      <c r="C98" s="645">
        <f>+COUNTIF(C9:AM9,"BD")</f>
        <v>11</v>
      </c>
      <c r="D98" s="645">
        <f>+COUNTIF(C9:AM9,"BH")</f>
        <v>0</v>
      </c>
      <c r="E98" s="645">
        <f>+COUNTIF(C9:AM9,"IN")</f>
        <v>0</v>
      </c>
      <c r="F98" s="645">
        <f>+COUNTIF(C9:AM9,"MD")</f>
        <v>0</v>
      </c>
      <c r="G98" s="645">
        <f>+COUNTIF(C9:AM9,"NP")</f>
        <v>0</v>
      </c>
      <c r="H98" s="645">
        <f>+COUNTIF(C9:AM9,"PK")</f>
        <v>0</v>
      </c>
      <c r="I98" s="645">
        <f>+COUNTIF(C9:AM9,"SL")</f>
        <v>0</v>
      </c>
      <c r="J98" s="645">
        <f>+COUNTIF(C9:AM9,"PO")</f>
        <v>4</v>
      </c>
      <c r="K98" s="645">
        <f>+COUNTIF(C9:AM9,"MT")</f>
        <v>4</v>
      </c>
      <c r="L98" s="645">
        <f>+COUNTIF(C9:AM9,"T")</f>
        <v>1</v>
      </c>
      <c r="M98" s="645">
        <f>+COUNTIF(C9:AM9,"UN")</f>
        <v>0</v>
      </c>
      <c r="N98" s="645">
        <f>+COUNTIF(C9:AM9,"AL")</f>
        <v>3</v>
      </c>
      <c r="O98" s="645">
        <f>+COUNTIF(C9:AM9,"ML")</f>
        <v>0</v>
      </c>
      <c r="P98" s="645">
        <f>+COUNTIF(C9:AM9,"VT")</f>
        <v>0</v>
      </c>
      <c r="Q98" s="645">
        <f>+COUNTIF(C9:AM9,"WE")</f>
        <v>5</v>
      </c>
      <c r="R98" s="888">
        <f>+SUM(C98,D98,E98,F98,G98,H98,I98,J98,K98,L98)</f>
        <v>20</v>
      </c>
      <c r="S98" s="888"/>
      <c r="T98" s="888">
        <f>+SUM(M98,N98,O98,P98,Q98,R98)</f>
        <v>28</v>
      </c>
      <c r="U98" s="889"/>
      <c r="V98" s="643"/>
      <c r="W98" s="643"/>
      <c r="X98" s="643"/>
      <c r="Y98" s="643"/>
      <c r="Z98" s="643"/>
      <c r="AA98" s="643"/>
      <c r="AB98" s="643"/>
      <c r="AC98" s="643"/>
      <c r="AD98" s="643"/>
      <c r="AE98" s="643"/>
      <c r="AF98" s="643"/>
      <c r="AG98" s="643"/>
    </row>
    <row r="99" spans="1:33" ht="15.75" customHeight="1">
      <c r="A99" s="849"/>
      <c r="B99" s="67" t="s">
        <v>21</v>
      </c>
      <c r="C99" s="84">
        <f>+COUNTIF(C10:AM10,"BD")</f>
        <v>0</v>
      </c>
      <c r="D99" s="84">
        <f>+COUNTIF(C10:AM10,"BH")</f>
        <v>0</v>
      </c>
      <c r="E99" s="84">
        <f>+COUNTIF(C10:AM10,"IN")</f>
        <v>0</v>
      </c>
      <c r="F99" s="84">
        <f>+COUNTIF(C10:AM10,"MD")</f>
        <v>0</v>
      </c>
      <c r="G99" s="84">
        <f>+COUNTIF(C10:AM10,"NP")</f>
        <v>0</v>
      </c>
      <c r="H99" s="84">
        <f>+COUNTIF(C10:AM10,"PK")</f>
        <v>0</v>
      </c>
      <c r="I99" s="84">
        <f>+COUNTIF(C10:AM10,"SL")</f>
        <v>0</v>
      </c>
      <c r="J99" s="84">
        <f>+COUNTIF(C10:AM10,"PO")</f>
        <v>0</v>
      </c>
      <c r="K99" s="84">
        <f>+COUNTIF(C10:AM10,"MT")</f>
        <v>0</v>
      </c>
      <c r="L99" s="84">
        <f>+COUNTIF(C10:AM10,"T")</f>
        <v>0</v>
      </c>
      <c r="M99" s="84">
        <f>+COUNTIF(C10:AM10,"UN")</f>
        <v>0</v>
      </c>
      <c r="N99" s="84">
        <f>+COUNTIF(C10:AM10,"AL")</f>
        <v>0</v>
      </c>
      <c r="O99" s="84">
        <f>+COUNTIF(C10:AM10,"ML")</f>
        <v>0</v>
      </c>
      <c r="P99" s="84">
        <f>+COUNTIF(C10:AM10,"VT")</f>
        <v>28</v>
      </c>
      <c r="Q99" s="84">
        <f>+COUNTIF(C10:AM10,"WE")</f>
        <v>0</v>
      </c>
      <c r="R99" s="890">
        <f>+SUM(C99,D99,E99,F99,G99,H99,I99,J99,K99,L99)</f>
        <v>0</v>
      </c>
      <c r="S99" s="890"/>
      <c r="T99" s="890">
        <f>+SUM(M99,N99,O99,P99,Q99,R99)</f>
        <v>28</v>
      </c>
      <c r="U99" s="891"/>
      <c r="V99" s="643"/>
      <c r="W99" s="643"/>
      <c r="X99" s="643"/>
      <c r="Y99" s="643"/>
      <c r="Z99" s="643"/>
      <c r="AA99" s="643"/>
      <c r="AB99" s="643"/>
      <c r="AC99" s="643"/>
      <c r="AD99" s="643"/>
      <c r="AE99" s="643"/>
      <c r="AF99" s="643"/>
      <c r="AG99" s="643"/>
    </row>
    <row r="100" spans="1:33" ht="15">
      <c r="A100" s="849"/>
      <c r="B100" s="391" t="s">
        <v>22</v>
      </c>
      <c r="C100" s="85">
        <f>+COUNTIF(C11:AM11,"BD")</f>
        <v>11</v>
      </c>
      <c r="D100" s="85">
        <f>+COUNTIF(C11:AM11,"BH")</f>
        <v>0</v>
      </c>
      <c r="E100" s="85">
        <f>+COUNTIF(C11:AM11,"IN")</f>
        <v>0</v>
      </c>
      <c r="F100" s="85">
        <f>+COUNTIF(C11:AM11,"MD")</f>
        <v>0</v>
      </c>
      <c r="G100" s="85">
        <f>+COUNTIF(C11:AM11,"NP")</f>
        <v>0</v>
      </c>
      <c r="H100" s="85">
        <f>+COUNTIF(C11:AM11,"PK")</f>
        <v>0</v>
      </c>
      <c r="I100" s="85">
        <f>+COUNTIF(C11:AM11,"SL")</f>
        <v>0</v>
      </c>
      <c r="J100" s="85">
        <f>+COUNTIF(C11:AM11,"PO")</f>
        <v>6</v>
      </c>
      <c r="K100" s="85">
        <f>+COUNTIF(C11:AM11,"MT")</f>
        <v>4</v>
      </c>
      <c r="L100" s="85">
        <f>+COUNTIF(C11:AM11,"T")</f>
        <v>1</v>
      </c>
      <c r="M100" s="85">
        <f>+COUNTIF(C11:AM11,"UN")</f>
        <v>0</v>
      </c>
      <c r="N100" s="85">
        <f>+COUNTIF(C11:AM11,"AL")</f>
        <v>0</v>
      </c>
      <c r="O100" s="85">
        <f>+COUNTIF(C11:AM11,"ML")</f>
        <v>0</v>
      </c>
      <c r="P100" s="85">
        <f>+COUNTIF(C11:AM11,"VT")</f>
        <v>0</v>
      </c>
      <c r="Q100" s="85">
        <f>+COUNTIF(C11:AM11,"WE")</f>
        <v>6</v>
      </c>
      <c r="R100" s="882">
        <f>+SUM(C100,D100,E100,F100,G100,H100,I100,J100,K100,L100)</f>
        <v>22</v>
      </c>
      <c r="S100" s="882"/>
      <c r="T100" s="882">
        <f>+SUM(M100,N100,O100,P100,Q100,R100)</f>
        <v>28</v>
      </c>
      <c r="U100" s="883"/>
      <c r="V100" s="643"/>
      <c r="W100" s="643"/>
      <c r="X100" s="643"/>
      <c r="Y100" s="643"/>
      <c r="Z100" s="643"/>
      <c r="AA100" s="643"/>
      <c r="AB100" s="643"/>
      <c r="AC100" s="643"/>
      <c r="AD100" s="643"/>
      <c r="AE100" s="643"/>
      <c r="AF100" s="643"/>
      <c r="AG100" s="643"/>
    </row>
    <row r="101" spans="1:33" ht="15">
      <c r="A101" s="849"/>
      <c r="B101" s="71" t="s">
        <v>20</v>
      </c>
      <c r="C101" s="86">
        <f>+COUNTIF(C12:AM12,"BD")</f>
        <v>10</v>
      </c>
      <c r="D101" s="86">
        <f>+COUNTIF(C12:AM12,"BH")</f>
        <v>0</v>
      </c>
      <c r="E101" s="86">
        <f>+COUNTIF(C12:AM12,"IN")</f>
        <v>0</v>
      </c>
      <c r="F101" s="86">
        <f>+COUNTIF(C12:AM12,"MD")</f>
        <v>0</v>
      </c>
      <c r="G101" s="86">
        <f>+COUNTIF(C12:AM12,"NP")</f>
        <v>0</v>
      </c>
      <c r="H101" s="86">
        <f>+COUNTIF(C12:AM12,"PK")</f>
        <v>0</v>
      </c>
      <c r="I101" s="86">
        <f>+COUNTIF(C12:AM12,"SL")</f>
        <v>0</v>
      </c>
      <c r="J101" s="86">
        <f>+COUNTIF(C12:AM12,"PO")</f>
        <v>5</v>
      </c>
      <c r="K101" s="86">
        <f>+COUNTIF(C12:AM12,"MT")</f>
        <v>4</v>
      </c>
      <c r="L101" s="86">
        <f>+COUNTIF(C12:AM12,"T")</f>
        <v>2</v>
      </c>
      <c r="M101" s="86">
        <f>+COUNTIF(C12:AM12,"UN")</f>
        <v>0</v>
      </c>
      <c r="N101" s="86">
        <f>+COUNTIF(C12:AM12,"AL")</f>
        <v>0</v>
      </c>
      <c r="O101" s="86">
        <f>+COUNTIF(C12:AM12,"ML")</f>
        <v>0</v>
      </c>
      <c r="P101" s="86">
        <f>+COUNTIF(C12:AM12,"VT")</f>
        <v>0</v>
      </c>
      <c r="Q101" s="86">
        <f>+COUNTIF(C12:AM12,"WE")</f>
        <v>7</v>
      </c>
      <c r="R101" s="884">
        <f>+SUM(C101,D101,E101,F101,G101,H101,I101,J101,K101,L101)</f>
        <v>21</v>
      </c>
      <c r="S101" s="884"/>
      <c r="T101" s="884">
        <f>+SUM(M101,N101,O101,P101,Q101,R101)</f>
        <v>28</v>
      </c>
      <c r="U101" s="885"/>
      <c r="V101" s="643"/>
      <c r="W101" s="643"/>
      <c r="X101" s="643"/>
      <c r="Y101" s="643"/>
      <c r="Z101" s="643"/>
      <c r="AA101" s="643"/>
      <c r="AB101" s="643"/>
      <c r="AC101" s="643"/>
      <c r="AD101" s="643"/>
      <c r="AE101" s="643"/>
      <c r="AF101" s="643"/>
      <c r="AG101" s="643"/>
    </row>
    <row r="102" spans="1:39" ht="15">
      <c r="A102" s="849"/>
      <c r="B102" s="646" t="s">
        <v>36</v>
      </c>
      <c r="C102" s="647">
        <f>+COUNTIF(C13:AM13,"BD")</f>
        <v>0</v>
      </c>
      <c r="D102" s="647">
        <f>+COUNTIF(C13:AM13,"BH")</f>
        <v>0</v>
      </c>
      <c r="E102" s="647">
        <f>+COUNTIF(C13:AM13,"IN")</f>
        <v>0</v>
      </c>
      <c r="F102" s="647">
        <f>+COUNTIF(C13:AM13,"MD")</f>
        <v>0</v>
      </c>
      <c r="G102" s="647">
        <f>+COUNTIF(C13:AM13,"NP")</f>
        <v>0</v>
      </c>
      <c r="H102" s="647">
        <f>+COUNTIF(C13:AM13,"PK")</f>
        <v>0</v>
      </c>
      <c r="I102" s="647">
        <f>+COUNTIF(C13:AM13,"SL")</f>
        <v>0</v>
      </c>
      <c r="J102" s="647">
        <f>+COUNTIF(C13:AM13,"PO")</f>
        <v>14</v>
      </c>
      <c r="K102" s="647">
        <f>+COUNTIF(C13:AM13,"MT")</f>
        <v>4</v>
      </c>
      <c r="L102" s="647">
        <f>+COUNTIF(C13:AM13,"T")</f>
        <v>1</v>
      </c>
      <c r="M102" s="647">
        <f>+COUNTIF(C13:AM13,"UN")</f>
        <v>1</v>
      </c>
      <c r="N102" s="647">
        <f>+COUNTIF(C13:AM13,"AL")</f>
        <v>0</v>
      </c>
      <c r="O102" s="647">
        <f>+COUNTIF(C13:AM13,"ML")</f>
        <v>0</v>
      </c>
      <c r="P102" s="647">
        <f>+COUNTIF(C13:AM13,"VT")</f>
        <v>0</v>
      </c>
      <c r="Q102" s="647">
        <f>+COUNTIF(C13:AM13,"WE")</f>
        <v>8</v>
      </c>
      <c r="R102" s="886">
        <f>+SUM(C102,D102,E102,F102,G102,H102,I102,J102,K102,L102)</f>
        <v>19</v>
      </c>
      <c r="S102" s="886"/>
      <c r="T102" s="886">
        <f>+SUM(M102,N102,O102,Q102,R102)</f>
        <v>28</v>
      </c>
      <c r="U102" s="887"/>
      <c r="V102" s="643"/>
      <c r="W102"/>
      <c r="X102"/>
      <c r="Y102"/>
      <c r="Z102"/>
      <c r="AA102"/>
      <c r="AB102"/>
      <c r="AC102"/>
      <c r="AD102"/>
      <c r="AE102"/>
      <c r="AF102"/>
      <c r="AG102"/>
      <c r="AH102"/>
      <c r="AI102"/>
      <c r="AJ102"/>
      <c r="AK102"/>
      <c r="AL102"/>
      <c r="AM102"/>
    </row>
    <row r="103" spans="1:21" s="655" customFormat="1" ht="22.5">
      <c r="A103" s="849"/>
      <c r="B103" s="656" t="s">
        <v>139</v>
      </c>
      <c r="C103" s="657">
        <f aca="true" t="shared" si="1" ref="C103:Q103">+SUM(C98:C102)</f>
        <v>32</v>
      </c>
      <c r="D103" s="657">
        <f t="shared" si="1"/>
        <v>0</v>
      </c>
      <c r="E103" s="657">
        <f t="shared" si="1"/>
        <v>0</v>
      </c>
      <c r="F103" s="657">
        <f t="shared" si="1"/>
        <v>0</v>
      </c>
      <c r="G103" s="657">
        <f t="shared" si="1"/>
        <v>0</v>
      </c>
      <c r="H103" s="657">
        <f t="shared" si="1"/>
        <v>0</v>
      </c>
      <c r="I103" s="657">
        <f t="shared" si="1"/>
        <v>0</v>
      </c>
      <c r="J103" s="657">
        <f t="shared" si="1"/>
        <v>29</v>
      </c>
      <c r="K103" s="657">
        <f t="shared" si="1"/>
        <v>16</v>
      </c>
      <c r="L103" s="657">
        <f t="shared" si="1"/>
        <v>5</v>
      </c>
      <c r="M103" s="657">
        <f t="shared" si="1"/>
        <v>1</v>
      </c>
      <c r="N103" s="657">
        <f t="shared" si="1"/>
        <v>3</v>
      </c>
      <c r="O103" s="657">
        <f t="shared" si="1"/>
        <v>0</v>
      </c>
      <c r="P103" s="657">
        <f t="shared" si="1"/>
        <v>28</v>
      </c>
      <c r="Q103" s="657">
        <f t="shared" si="1"/>
        <v>26</v>
      </c>
      <c r="R103" s="880">
        <f>+SUM(R98:S102)</f>
        <v>82</v>
      </c>
      <c r="S103" s="880"/>
      <c r="T103" s="880">
        <f>+SUM(T98:U102)</f>
        <v>140</v>
      </c>
      <c r="U103" s="881"/>
    </row>
    <row r="104" spans="1:21" s="667" customFormat="1" ht="23.25" thickBot="1">
      <c r="A104" s="850"/>
      <c r="B104" s="665" t="s">
        <v>140</v>
      </c>
      <c r="C104" s="666">
        <f>+SUM(C97,C103)</f>
        <v>54</v>
      </c>
      <c r="D104" s="666">
        <f aca="true" t="shared" si="2" ref="D104:Q104">+SUM(D97,D103)</f>
        <v>0</v>
      </c>
      <c r="E104" s="666">
        <f t="shared" si="2"/>
        <v>2</v>
      </c>
      <c r="F104" s="666">
        <f t="shared" si="2"/>
        <v>0</v>
      </c>
      <c r="G104" s="666">
        <f t="shared" si="2"/>
        <v>47</v>
      </c>
      <c r="H104" s="666">
        <f t="shared" si="2"/>
        <v>2</v>
      </c>
      <c r="I104" s="666">
        <f t="shared" si="2"/>
        <v>0</v>
      </c>
      <c r="J104" s="666">
        <f t="shared" si="2"/>
        <v>39</v>
      </c>
      <c r="K104" s="666">
        <f t="shared" si="2"/>
        <v>16</v>
      </c>
      <c r="L104" s="666">
        <f t="shared" si="2"/>
        <v>15</v>
      </c>
      <c r="M104" s="666">
        <f t="shared" si="2"/>
        <v>1</v>
      </c>
      <c r="N104" s="666">
        <f t="shared" si="2"/>
        <v>16</v>
      </c>
      <c r="O104" s="666">
        <f t="shared" si="2"/>
        <v>0</v>
      </c>
      <c r="P104" s="666">
        <f t="shared" si="2"/>
        <v>59</v>
      </c>
      <c r="Q104" s="666">
        <f t="shared" si="2"/>
        <v>44</v>
      </c>
      <c r="R104" s="878">
        <f>+SUM(R97,R103)</f>
        <v>175</v>
      </c>
      <c r="S104" s="878"/>
      <c r="T104" s="878">
        <f>+SUM(T97,T103)</f>
        <v>295</v>
      </c>
      <c r="U104" s="879"/>
    </row>
    <row r="105" spans="1:39" ht="15" customHeight="1">
      <c r="A105" s="783" t="s">
        <v>2</v>
      </c>
      <c r="B105" s="357" t="s">
        <v>19</v>
      </c>
      <c r="C105" s="645">
        <f>+COUNTIF(C15:AM15,"BD")</f>
        <v>8</v>
      </c>
      <c r="D105" s="645">
        <f>+COUNTIF(C15:AM15,"BH")</f>
        <v>0</v>
      </c>
      <c r="E105" s="645">
        <f>+COUNTIF(C15:AM15,"IN")</f>
        <v>0</v>
      </c>
      <c r="F105" s="645">
        <f>+COUNTIF(C15:AM15,"MD")</f>
        <v>0</v>
      </c>
      <c r="G105" s="645">
        <f>+COUNTIF(C15:AM15,"NP")</f>
        <v>7</v>
      </c>
      <c r="H105" s="645">
        <f>+COUNTIF(C15:AM15,"PK")</f>
        <v>0</v>
      </c>
      <c r="I105" s="645">
        <f>+COUNTIF(C15:AM15,"SL")</f>
        <v>0</v>
      </c>
      <c r="J105" s="645">
        <f>+COUNTIF(C15:AM15,"PO")</f>
        <v>0</v>
      </c>
      <c r="K105" s="645">
        <f>+COUNTIF(C15:AM15,"MT")</f>
        <v>0</v>
      </c>
      <c r="L105" s="645">
        <f>+COUNTIF(C15:AM15,"T")</f>
        <v>2</v>
      </c>
      <c r="M105" s="645">
        <f>+COUNTIF(C15:AM15,"UN")</f>
        <v>0</v>
      </c>
      <c r="N105" s="645">
        <f>+COUNTIF(C15:AM15,"AL")</f>
        <v>7</v>
      </c>
      <c r="O105" s="645">
        <f>+COUNTIF(C15:AM15,"ML")</f>
        <v>0</v>
      </c>
      <c r="P105" s="645">
        <f>+COUNTIF(C15:AM15,"VT")</f>
        <v>0</v>
      </c>
      <c r="Q105" s="645">
        <f>+COUNTIF(C15:AM15,"WE")</f>
        <v>7</v>
      </c>
      <c r="R105" s="888">
        <f>+SUM(C105,D105,E105,F105,G105,H105,I105,J105,K105,L105)</f>
        <v>17</v>
      </c>
      <c r="S105" s="888"/>
      <c r="T105" s="888">
        <f>+SUM(M105,N105,O105,P105,Q105,R105)</f>
        <v>31</v>
      </c>
      <c r="U105" s="889"/>
      <c r="V105" s="643"/>
      <c r="W105"/>
      <c r="X105"/>
      <c r="Y105"/>
      <c r="Z105"/>
      <c r="AA105"/>
      <c r="AB105"/>
      <c r="AC105"/>
      <c r="AD105"/>
      <c r="AE105"/>
      <c r="AF105"/>
      <c r="AG105"/>
      <c r="AH105"/>
      <c r="AI105"/>
      <c r="AJ105"/>
      <c r="AK105"/>
      <c r="AL105"/>
      <c r="AM105"/>
    </row>
    <row r="106" spans="1:39" ht="15">
      <c r="A106" s="784"/>
      <c r="B106" s="67" t="s">
        <v>21</v>
      </c>
      <c r="C106" s="84">
        <f>+COUNTIF(C16:AM16,"BD")</f>
        <v>8</v>
      </c>
      <c r="D106" s="84">
        <f>+COUNTIF(C16:AM16,"BH")</f>
        <v>0</v>
      </c>
      <c r="E106" s="84">
        <f>+COUNTIF(C16:AM16,"IN")</f>
        <v>0</v>
      </c>
      <c r="F106" s="84">
        <f>+COUNTIF(C16:AM16,"MD")</f>
        <v>0</v>
      </c>
      <c r="G106" s="84">
        <f>+COUNTIF(C16:AM16,"NP")</f>
        <v>10</v>
      </c>
      <c r="H106" s="84">
        <f>+COUNTIF(C16:AM16,"PK")</f>
        <v>0</v>
      </c>
      <c r="I106" s="84">
        <f>+COUNTIF(C16:AM16,"SL")</f>
        <v>0</v>
      </c>
      <c r="J106" s="84">
        <f>+COUNTIF(C16:AM16,"PO")</f>
        <v>0</v>
      </c>
      <c r="K106" s="84">
        <f>+COUNTIF(C16:AM16,"MT")</f>
        <v>0</v>
      </c>
      <c r="L106" s="84">
        <f>+COUNTIF(C16:AM16,"T")</f>
        <v>1</v>
      </c>
      <c r="M106" s="84">
        <f>+COUNTIF(C16:AM16,"UN")</f>
        <v>0</v>
      </c>
      <c r="N106" s="84">
        <f>+COUNTIF(C16:AM16,"AL")</f>
        <v>0</v>
      </c>
      <c r="O106" s="84">
        <f>+COUNTIF(C16:AM16,"ML")</f>
        <v>0</v>
      </c>
      <c r="P106" s="84">
        <f>+COUNTIF(C16:AM16,"VT")</f>
        <v>8</v>
      </c>
      <c r="Q106" s="84">
        <f>+COUNTIF(C16:AM16,"WE")</f>
        <v>4</v>
      </c>
      <c r="R106" s="890">
        <f>+SUM(C106,D106,E106,F106,G106,H106,I106,J106,K106,L106)</f>
        <v>19</v>
      </c>
      <c r="S106" s="890"/>
      <c r="T106" s="890">
        <f>+SUM(M106,N106,O106,P106,Q106,R106)</f>
        <v>31</v>
      </c>
      <c r="U106" s="891"/>
      <c r="V106" s="643"/>
      <c r="W106"/>
      <c r="X106"/>
      <c r="Y106"/>
      <c r="Z106"/>
      <c r="AA106"/>
      <c r="AB106"/>
      <c r="AC106"/>
      <c r="AD106"/>
      <c r="AE106"/>
      <c r="AF106"/>
      <c r="AG106"/>
      <c r="AH106"/>
      <c r="AI106"/>
      <c r="AJ106"/>
      <c r="AK106"/>
      <c r="AL106"/>
      <c r="AM106"/>
    </row>
    <row r="107" spans="1:39" ht="15">
      <c r="A107" s="784"/>
      <c r="B107" s="391" t="s">
        <v>22</v>
      </c>
      <c r="C107" s="85">
        <f>+COUNTIF(C17:AM17,"BD")</f>
        <v>8</v>
      </c>
      <c r="D107" s="85">
        <f>+COUNTIF(C17:AM17,"BH")</f>
        <v>0</v>
      </c>
      <c r="E107" s="85">
        <f>+COUNTIF(C17:AM17,"IN")</f>
        <v>0</v>
      </c>
      <c r="F107" s="85">
        <f>+COUNTIF(C17:AM17,"MD")</f>
        <v>0</v>
      </c>
      <c r="G107" s="85">
        <f>+COUNTIF(C17:AM17,"NP")</f>
        <v>10</v>
      </c>
      <c r="H107" s="85">
        <f>+COUNTIF(C17:AM17,"PK")</f>
        <v>0</v>
      </c>
      <c r="I107" s="85">
        <f>+COUNTIF(C17:AM17,"SL")</f>
        <v>0</v>
      </c>
      <c r="J107" s="85">
        <f>+COUNTIF(C17:AM17,"PO")</f>
        <v>4</v>
      </c>
      <c r="K107" s="85">
        <f>+COUNTIF(C17:AM17,"MT")</f>
        <v>0</v>
      </c>
      <c r="L107" s="85">
        <f>+COUNTIF(C17:AM17,"T")</f>
        <v>2</v>
      </c>
      <c r="M107" s="85">
        <f>+COUNTIF(C17:AM17,"UN")</f>
        <v>0</v>
      </c>
      <c r="N107" s="85">
        <f>+COUNTIF(C17:AM17,"AL")</f>
        <v>0</v>
      </c>
      <c r="O107" s="85">
        <f>+COUNTIF(C17:AM17,"ML")</f>
        <v>0</v>
      </c>
      <c r="P107" s="85">
        <f>+COUNTIF(C17:AM17,"VT")</f>
        <v>0</v>
      </c>
      <c r="Q107" s="85">
        <f>+COUNTIF(C17:AM17,"WE")</f>
        <v>7</v>
      </c>
      <c r="R107" s="882">
        <f>+SUM(C107,D107,E107,F107,G107,H107,I107,J107,K107,L107)</f>
        <v>24</v>
      </c>
      <c r="S107" s="882"/>
      <c r="T107" s="882">
        <f>+SUM(M107,N107,O107,P107,Q107,R107)</f>
        <v>31</v>
      </c>
      <c r="U107" s="883"/>
      <c r="V107" s="643"/>
      <c r="W107"/>
      <c r="X107"/>
      <c r="Y107"/>
      <c r="Z107"/>
      <c r="AA107"/>
      <c r="AB107"/>
      <c r="AC107"/>
      <c r="AD107"/>
      <c r="AE107"/>
      <c r="AF107"/>
      <c r="AG107"/>
      <c r="AH107"/>
      <c r="AI107"/>
      <c r="AJ107"/>
      <c r="AK107"/>
      <c r="AL107"/>
      <c r="AM107"/>
    </row>
    <row r="108" spans="1:39" ht="15">
      <c r="A108" s="784"/>
      <c r="B108" s="71" t="s">
        <v>20</v>
      </c>
      <c r="C108" s="86">
        <f>+COUNTIF(C18:AM18,"BD")</f>
        <v>8</v>
      </c>
      <c r="D108" s="86">
        <f>+COUNTIF(C18:AM18,"BH")</f>
        <v>0</v>
      </c>
      <c r="E108" s="86">
        <f>+COUNTIF(C18:AM18,"IN")</f>
        <v>0</v>
      </c>
      <c r="F108" s="86">
        <f>+COUNTIF(C18:AM18,"MD")</f>
        <v>0</v>
      </c>
      <c r="G108" s="86">
        <f>+COUNTIF(C18:AM18,"NP")</f>
        <v>10</v>
      </c>
      <c r="H108" s="86">
        <f>+COUNTIF(C18:AM18,"PK")</f>
        <v>0</v>
      </c>
      <c r="I108" s="86">
        <f>+COUNTIF(C18:AM18,"SL")</f>
        <v>3</v>
      </c>
      <c r="J108" s="86">
        <f>+COUNTIF(C18:AM18,"PO")</f>
        <v>1</v>
      </c>
      <c r="K108" s="86">
        <f>+COUNTIF(C18:AM18,"MT")</f>
        <v>0</v>
      </c>
      <c r="L108" s="86">
        <f>+COUNTIF(C18:AM18,"T")</f>
        <v>2</v>
      </c>
      <c r="M108" s="86">
        <f>+COUNTIF(C18:AM18,"UN")</f>
        <v>0</v>
      </c>
      <c r="N108" s="86">
        <f>+COUNTIF(C18:AM18,"AL")</f>
        <v>0</v>
      </c>
      <c r="O108" s="86">
        <f>+COUNTIF(C18:AM18,"ML")</f>
        <v>0</v>
      </c>
      <c r="P108" s="86">
        <f>+COUNTIF(C18:AM18,"VT")</f>
        <v>0</v>
      </c>
      <c r="Q108" s="86">
        <f>+COUNTIF(C18:AM18,"WE")</f>
        <v>7</v>
      </c>
      <c r="R108" s="884">
        <f>+SUM(C108,D108,E108,F108,G108,H108,I108,J108,K108,L108)</f>
        <v>24</v>
      </c>
      <c r="S108" s="884"/>
      <c r="T108" s="884">
        <f>+SUM(M108,N108,O108,P108,Q108,R108)</f>
        <v>31</v>
      </c>
      <c r="U108" s="885"/>
      <c r="V108" s="643"/>
      <c r="W108"/>
      <c r="X108"/>
      <c r="Y108"/>
      <c r="Z108"/>
      <c r="AA108"/>
      <c r="AB108"/>
      <c r="AC108"/>
      <c r="AD108"/>
      <c r="AE108"/>
      <c r="AF108"/>
      <c r="AG108"/>
      <c r="AH108"/>
      <c r="AI108"/>
      <c r="AJ108"/>
      <c r="AK108"/>
      <c r="AL108"/>
      <c r="AM108"/>
    </row>
    <row r="109" spans="1:41" ht="15">
      <c r="A109" s="784"/>
      <c r="B109" s="646" t="s">
        <v>36</v>
      </c>
      <c r="C109" s="647">
        <f>+COUNTIF(C19:AM19,"BD")</f>
        <v>0</v>
      </c>
      <c r="D109" s="647">
        <f>+COUNTIF(C19:AM19,"BH")</f>
        <v>0</v>
      </c>
      <c r="E109" s="647">
        <f>+COUNTIF(C19:AM19,"IN")</f>
        <v>0</v>
      </c>
      <c r="F109" s="647">
        <f>+COUNTIF(C19:AM19,"MD")</f>
        <v>0</v>
      </c>
      <c r="G109" s="647">
        <f>+COUNTIF(C19:AM19,"NP")</f>
        <v>0</v>
      </c>
      <c r="H109" s="647">
        <f>+COUNTIF(C19:AM19,"PK")</f>
        <v>0</v>
      </c>
      <c r="I109" s="647">
        <f>+COUNTIF(C19:AM19,"SL")</f>
        <v>0</v>
      </c>
      <c r="J109" s="647">
        <f>+COUNTIF(C19:AM19,"PO")</f>
        <v>22</v>
      </c>
      <c r="K109" s="647">
        <f>+COUNTIF(C19:AM19,"MT")</f>
        <v>0</v>
      </c>
      <c r="L109" s="647">
        <f>+COUNTIF(C19:AM19,"T")</f>
        <v>0</v>
      </c>
      <c r="M109" s="647">
        <f>+COUNTIF(C19:AM19,"UN")</f>
        <v>0</v>
      </c>
      <c r="N109" s="647">
        <f>+COUNTIF(C19:AM19,"AL")</f>
        <v>0</v>
      </c>
      <c r="O109" s="647">
        <f>+COUNTIF(C19:AM19,"ML")</f>
        <v>0</v>
      </c>
      <c r="P109" s="647">
        <f>+COUNTIF(C19:AM19,"VT")</f>
        <v>0</v>
      </c>
      <c r="Q109" s="647">
        <f>+COUNTIF(C19:AM19,"WE")</f>
        <v>9</v>
      </c>
      <c r="R109" s="886">
        <f>+SUM(C109,D109,E109,F109,G109,H109,I109,J109,K109,L109)</f>
        <v>22</v>
      </c>
      <c r="S109" s="886"/>
      <c r="T109" s="886">
        <f>+SUM(M109,N109,O109,Q109,R109)</f>
        <v>31</v>
      </c>
      <c r="U109" s="887"/>
      <c r="V109" s="9"/>
      <c r="W109"/>
      <c r="X109"/>
      <c r="Y109"/>
      <c r="Z109"/>
      <c r="AA109"/>
      <c r="AB109"/>
      <c r="AC109"/>
      <c r="AD109"/>
      <c r="AE109"/>
      <c r="AF109"/>
      <c r="AG109"/>
      <c r="AH109"/>
      <c r="AI109"/>
      <c r="AJ109"/>
      <c r="AK109"/>
      <c r="AL109"/>
      <c r="AM109"/>
      <c r="AN109" s="10"/>
      <c r="AO109" s="10"/>
    </row>
    <row r="110" spans="1:41" s="655" customFormat="1" ht="22.5">
      <c r="A110" s="784"/>
      <c r="B110" s="656" t="s">
        <v>139</v>
      </c>
      <c r="C110" s="657">
        <f aca="true" t="shared" si="3" ref="C110:Q110">+SUM(C105:C109)</f>
        <v>32</v>
      </c>
      <c r="D110" s="657">
        <f t="shared" si="3"/>
        <v>0</v>
      </c>
      <c r="E110" s="657">
        <f t="shared" si="3"/>
        <v>0</v>
      </c>
      <c r="F110" s="657">
        <f t="shared" si="3"/>
        <v>0</v>
      </c>
      <c r="G110" s="657">
        <f t="shared" si="3"/>
        <v>37</v>
      </c>
      <c r="H110" s="657">
        <f t="shared" si="3"/>
        <v>0</v>
      </c>
      <c r="I110" s="657">
        <f t="shared" si="3"/>
        <v>3</v>
      </c>
      <c r="J110" s="657">
        <f t="shared" si="3"/>
        <v>27</v>
      </c>
      <c r="K110" s="657">
        <f t="shared" si="3"/>
        <v>0</v>
      </c>
      <c r="L110" s="657">
        <f t="shared" si="3"/>
        <v>7</v>
      </c>
      <c r="M110" s="657">
        <f t="shared" si="3"/>
        <v>0</v>
      </c>
      <c r="N110" s="657">
        <f t="shared" si="3"/>
        <v>7</v>
      </c>
      <c r="O110" s="657">
        <f t="shared" si="3"/>
        <v>0</v>
      </c>
      <c r="P110" s="657">
        <f t="shared" si="3"/>
        <v>8</v>
      </c>
      <c r="Q110" s="657">
        <f t="shared" si="3"/>
        <v>34</v>
      </c>
      <c r="R110" s="880">
        <f>+SUM(R105:S109)</f>
        <v>106</v>
      </c>
      <c r="S110" s="880"/>
      <c r="T110" s="880">
        <f>+SUM(T105:U109)</f>
        <v>155</v>
      </c>
      <c r="U110" s="881"/>
      <c r="V110" s="658"/>
      <c r="AN110" s="659"/>
      <c r="AO110" s="659"/>
    </row>
    <row r="111" spans="1:41" s="667" customFormat="1" ht="23.25" thickBot="1">
      <c r="A111" s="791"/>
      <c r="B111" s="665" t="s">
        <v>140</v>
      </c>
      <c r="C111" s="666">
        <f aca="true" t="shared" si="4" ref="C111:R111">+SUM(C104,C110)</f>
        <v>86</v>
      </c>
      <c r="D111" s="666">
        <f t="shared" si="4"/>
        <v>0</v>
      </c>
      <c r="E111" s="666">
        <f t="shared" si="4"/>
        <v>2</v>
      </c>
      <c r="F111" s="666">
        <f t="shared" si="4"/>
        <v>0</v>
      </c>
      <c r="G111" s="666">
        <f t="shared" si="4"/>
        <v>84</v>
      </c>
      <c r="H111" s="666">
        <f t="shared" si="4"/>
        <v>2</v>
      </c>
      <c r="I111" s="666">
        <f t="shared" si="4"/>
        <v>3</v>
      </c>
      <c r="J111" s="666">
        <f t="shared" si="4"/>
        <v>66</v>
      </c>
      <c r="K111" s="666">
        <f t="shared" si="4"/>
        <v>16</v>
      </c>
      <c r="L111" s="666">
        <f t="shared" si="4"/>
        <v>22</v>
      </c>
      <c r="M111" s="666">
        <f t="shared" si="4"/>
        <v>1</v>
      </c>
      <c r="N111" s="666">
        <f t="shared" si="4"/>
        <v>23</v>
      </c>
      <c r="O111" s="666">
        <f t="shared" si="4"/>
        <v>0</v>
      </c>
      <c r="P111" s="666">
        <f t="shared" si="4"/>
        <v>67</v>
      </c>
      <c r="Q111" s="666">
        <f t="shared" si="4"/>
        <v>78</v>
      </c>
      <c r="R111" s="878">
        <f t="shared" si="4"/>
        <v>281</v>
      </c>
      <c r="S111" s="878"/>
      <c r="T111" s="878">
        <f>+SUM(T104,T110)</f>
        <v>450</v>
      </c>
      <c r="U111" s="879"/>
      <c r="V111" s="675"/>
      <c r="AN111" s="676"/>
      <c r="AO111" s="676"/>
    </row>
    <row r="112" spans="1:41" ht="15" customHeight="1">
      <c r="A112" s="783" t="s">
        <v>4</v>
      </c>
      <c r="B112" s="357" t="s">
        <v>19</v>
      </c>
      <c r="C112" s="645">
        <f>+COUNTIF(C21:AM21,"BD")</f>
        <v>7</v>
      </c>
      <c r="D112" s="645">
        <f>+COUNTIF(C21:AM21,"BH")</f>
        <v>0</v>
      </c>
      <c r="E112" s="645">
        <f>+COUNTIF(C21:AM21,"IN")</f>
        <v>0</v>
      </c>
      <c r="F112" s="645">
        <f>+COUNTIF(C21:AM21,"MD")</f>
        <v>0</v>
      </c>
      <c r="G112" s="645">
        <f>+COUNTIF(C21:AM21,"NP")</f>
        <v>9</v>
      </c>
      <c r="H112" s="645">
        <f>+COUNTIF(C21:AM21,"PK")</f>
        <v>0</v>
      </c>
      <c r="I112" s="645">
        <f>+COUNTIF(C21:AM21,"SL")</f>
        <v>0</v>
      </c>
      <c r="J112" s="645">
        <f>+COUNTIF(C21:AM21,"PO")</f>
        <v>0</v>
      </c>
      <c r="K112" s="645">
        <f>+COUNTIF(C21:AM21,"MT")</f>
        <v>0</v>
      </c>
      <c r="L112" s="645">
        <f>+COUNTIF(C21:AM21,"T")</f>
        <v>2</v>
      </c>
      <c r="M112" s="645">
        <f>+COUNTIF(C21:AM21,"UN")</f>
        <v>2</v>
      </c>
      <c r="N112" s="645">
        <f>+COUNTIF(C21:AM21,"AL")</f>
        <v>3</v>
      </c>
      <c r="O112" s="645">
        <f>+COUNTIF(C21:AM21,"ML")</f>
        <v>0</v>
      </c>
      <c r="P112" s="645">
        <f>+COUNTIF(C21:AM21,"VT")</f>
        <v>0</v>
      </c>
      <c r="Q112" s="645">
        <f>+COUNTIF(C21:AM21,"WE")</f>
        <v>7</v>
      </c>
      <c r="R112" s="888">
        <f>+SUM(C112,D112,E112,F112,G112,H112,I112,J112,K112,L112)</f>
        <v>18</v>
      </c>
      <c r="S112" s="888"/>
      <c r="T112" s="888">
        <f>+SUM(M112,N112,O112,P112,Q112,R112)</f>
        <v>30</v>
      </c>
      <c r="U112" s="889"/>
      <c r="V112" s="9"/>
      <c r="W112"/>
      <c r="X112"/>
      <c r="Y112"/>
      <c r="Z112"/>
      <c r="AA112"/>
      <c r="AB112"/>
      <c r="AC112"/>
      <c r="AD112"/>
      <c r="AE112"/>
      <c r="AF112"/>
      <c r="AG112"/>
      <c r="AH112"/>
      <c r="AI112"/>
      <c r="AJ112"/>
      <c r="AK112"/>
      <c r="AL112"/>
      <c r="AM112"/>
      <c r="AN112" s="10"/>
      <c r="AO112" s="10"/>
    </row>
    <row r="113" spans="1:41" ht="15">
      <c r="A113" s="784"/>
      <c r="B113" s="67" t="s">
        <v>21</v>
      </c>
      <c r="C113" s="84">
        <f>+COUNTIF(C22:AM22,"BD")</f>
        <v>7</v>
      </c>
      <c r="D113" s="84">
        <f>+COUNTIF(C22:AM22,"BH")</f>
        <v>0</v>
      </c>
      <c r="E113" s="84">
        <f>+COUNTIF(C22:AM22,"IN")</f>
        <v>0</v>
      </c>
      <c r="F113" s="84">
        <f>+COUNTIF(C22:AM22,"MD")</f>
        <v>0</v>
      </c>
      <c r="G113" s="84">
        <f>+COUNTIF(C22:AM22,"NP")</f>
        <v>9</v>
      </c>
      <c r="H113" s="84">
        <f>+COUNTIF(C22:AM22,"PK")</f>
        <v>0</v>
      </c>
      <c r="I113" s="84">
        <f>+COUNTIF(C22:AM22,"SL")</f>
        <v>0</v>
      </c>
      <c r="J113" s="84">
        <f>+COUNTIF(C22:AM22,"PO")</f>
        <v>0</v>
      </c>
      <c r="K113" s="84">
        <f>+COUNTIF(C22:AM22,"MT")</f>
        <v>0</v>
      </c>
      <c r="L113" s="84">
        <f>+COUNTIF(C22:AM22,"T")</f>
        <v>2</v>
      </c>
      <c r="M113" s="84">
        <f>+COUNTIF(C22:AM22,"UN")</f>
        <v>2</v>
      </c>
      <c r="N113" s="84">
        <f>+COUNTIF(C22:AM22,"AL")</f>
        <v>3</v>
      </c>
      <c r="O113" s="84">
        <f>+COUNTIF(C22:AM22,"ML")</f>
        <v>0</v>
      </c>
      <c r="P113" s="84">
        <f>+COUNTIF(C22:AM22,"VT")</f>
        <v>0</v>
      </c>
      <c r="Q113" s="84">
        <f>+COUNTIF(C22:AM22,"WE")</f>
        <v>7</v>
      </c>
      <c r="R113" s="890">
        <f>+SUM(C113,D113,E113,F113,G113,H113,I113,J113,K113,L113)</f>
        <v>18</v>
      </c>
      <c r="S113" s="890"/>
      <c r="T113" s="890">
        <f>+SUM(M113,N113,O113,P113,Q113,R113)</f>
        <v>30</v>
      </c>
      <c r="U113" s="891"/>
      <c r="V113" s="9"/>
      <c r="W113"/>
      <c r="X113"/>
      <c r="Y113"/>
      <c r="Z113"/>
      <c r="AA113"/>
      <c r="AB113"/>
      <c r="AC113"/>
      <c r="AD113"/>
      <c r="AE113"/>
      <c r="AF113"/>
      <c r="AG113"/>
      <c r="AH113"/>
      <c r="AI113"/>
      <c r="AJ113"/>
      <c r="AK113"/>
      <c r="AL113"/>
      <c r="AM113"/>
      <c r="AN113" s="10"/>
      <c r="AO113" s="10"/>
    </row>
    <row r="114" spans="1:41" ht="15">
      <c r="A114" s="784"/>
      <c r="B114" s="391" t="s">
        <v>22</v>
      </c>
      <c r="C114" s="85">
        <f>+COUNTIF(C23:AM23,"BD")</f>
        <v>7</v>
      </c>
      <c r="D114" s="85">
        <f>+COUNTIF(C23:AM23,"BH")</f>
        <v>0</v>
      </c>
      <c r="E114" s="85">
        <f>+COUNTIF(C23:AM23,"IN")</f>
        <v>0</v>
      </c>
      <c r="F114" s="85">
        <f>+COUNTIF(C23:AM23,"MD")</f>
        <v>0</v>
      </c>
      <c r="G114" s="85">
        <f>+COUNTIF(C23:AM23,"NP")</f>
        <v>9</v>
      </c>
      <c r="H114" s="85">
        <f>+COUNTIF(C23:AM23,"PK")</f>
        <v>0</v>
      </c>
      <c r="I114" s="85">
        <f>+COUNTIF(C23:AM23,"SL")</f>
        <v>0</v>
      </c>
      <c r="J114" s="85">
        <f>+COUNTIF(C23:AM23,"PO")</f>
        <v>0</v>
      </c>
      <c r="K114" s="85">
        <f>+COUNTIF(C23:AM23,"MT")</f>
        <v>0</v>
      </c>
      <c r="L114" s="85">
        <f>+COUNTIF(C23:AM23,"T")</f>
        <v>1</v>
      </c>
      <c r="M114" s="85">
        <f>+COUNTIF(C23:AM23,"UN")</f>
        <v>2</v>
      </c>
      <c r="N114" s="85">
        <f>+COUNTIF(C23:AM23,"AL")</f>
        <v>3</v>
      </c>
      <c r="O114" s="85">
        <f>+COUNTIF(C23:AM23,"ML")</f>
        <v>0</v>
      </c>
      <c r="P114" s="85">
        <f>+COUNTIF(C23:AM23,"VT")</f>
        <v>0</v>
      </c>
      <c r="Q114" s="85">
        <f>+COUNTIF(C23:AM23,"WE")</f>
        <v>8</v>
      </c>
      <c r="R114" s="882">
        <f>+SUM(C114,D114,E114,F114,G114,H114,I114,J114,K114,L114)</f>
        <v>17</v>
      </c>
      <c r="S114" s="882"/>
      <c r="T114" s="882">
        <f>+SUM(M114,N114,O114,P114,Q114,R114)</f>
        <v>30</v>
      </c>
      <c r="U114" s="883"/>
      <c r="V114" s="9"/>
      <c r="W114"/>
      <c r="X114"/>
      <c r="Y114"/>
      <c r="Z114"/>
      <c r="AA114"/>
      <c r="AB114"/>
      <c r="AC114"/>
      <c r="AD114"/>
      <c r="AE114"/>
      <c r="AF114"/>
      <c r="AG114"/>
      <c r="AH114"/>
      <c r="AI114"/>
      <c r="AJ114"/>
      <c r="AK114"/>
      <c r="AL114"/>
      <c r="AM114"/>
      <c r="AN114" s="10"/>
      <c r="AO114" s="10"/>
    </row>
    <row r="115" spans="1:41" ht="15">
      <c r="A115" s="784"/>
      <c r="B115" s="71" t="s">
        <v>20</v>
      </c>
      <c r="C115" s="86">
        <f>+COUNTIF(C24:AM24,"BD")</f>
        <v>7</v>
      </c>
      <c r="D115" s="86">
        <f>+COUNTIF(C24:AM24,"BH")</f>
        <v>0</v>
      </c>
      <c r="E115" s="86">
        <f>+COUNTIF(C24:AM24,"IN")</f>
        <v>0</v>
      </c>
      <c r="F115" s="86">
        <f>+COUNTIF(C24:AM24,"MD")</f>
        <v>0</v>
      </c>
      <c r="G115" s="86">
        <f>+COUNTIF(C24:AM24,"NP")</f>
        <v>9</v>
      </c>
      <c r="H115" s="86">
        <f>+COUNTIF(C24:AM24,"PK")</f>
        <v>0</v>
      </c>
      <c r="I115" s="86">
        <f>+COUNTIF(C24:AM24,"SL")</f>
        <v>0</v>
      </c>
      <c r="J115" s="86">
        <f>+COUNTIF(C24:AM24,"PO")</f>
        <v>0</v>
      </c>
      <c r="K115" s="86">
        <f>+COUNTIF(C24:AM24,"MT")</f>
        <v>0</v>
      </c>
      <c r="L115" s="86">
        <f>+COUNTIF(C24:AM24,"T")</f>
        <v>1</v>
      </c>
      <c r="M115" s="86">
        <f>+COUNTIF(C24:AM24,"UN")</f>
        <v>3</v>
      </c>
      <c r="N115" s="86">
        <f>+COUNTIF(C24:AM24,"AL")</f>
        <v>3</v>
      </c>
      <c r="O115" s="86">
        <f>+COUNTIF(C24:AM24,"ML")</f>
        <v>0</v>
      </c>
      <c r="P115" s="86">
        <f>+COUNTIF(C24:AM24,"VT")</f>
        <v>0</v>
      </c>
      <c r="Q115" s="86">
        <f>+COUNTIF(C24:AM24,"WE")</f>
        <v>7</v>
      </c>
      <c r="R115" s="884">
        <f>+SUM(C115,D115,E115,F115,G115,H115,I115,J115,K115,L115)</f>
        <v>17</v>
      </c>
      <c r="S115" s="884"/>
      <c r="T115" s="884">
        <f>+SUM(M115,N115,O115,P115,Q115,R115)</f>
        <v>30</v>
      </c>
      <c r="U115" s="885"/>
      <c r="V115" s="9"/>
      <c r="W115"/>
      <c r="X115"/>
      <c r="Y115"/>
      <c r="Z115"/>
      <c r="AA115"/>
      <c r="AB115"/>
      <c r="AC115"/>
      <c r="AD115"/>
      <c r="AE115"/>
      <c r="AF115"/>
      <c r="AG115"/>
      <c r="AH115"/>
      <c r="AI115"/>
      <c r="AJ115"/>
      <c r="AK115"/>
      <c r="AL115"/>
      <c r="AM115"/>
      <c r="AN115" s="10"/>
      <c r="AO115" s="10"/>
    </row>
    <row r="116" spans="1:41" ht="15">
      <c r="A116" s="784"/>
      <c r="B116" s="646" t="s">
        <v>36</v>
      </c>
      <c r="C116" s="647">
        <f>+COUNTIF(C25:AM25,"BD")</f>
        <v>0</v>
      </c>
      <c r="D116" s="647">
        <f>+COUNTIF(C25:AM25,"BH")</f>
        <v>0</v>
      </c>
      <c r="E116" s="647">
        <f>+COUNTIF(C25:AM25,"IN")</f>
        <v>0</v>
      </c>
      <c r="F116" s="647">
        <f>+COUNTIF(C25:AM25,"MD")</f>
        <v>0</v>
      </c>
      <c r="G116" s="647">
        <f>+COUNTIF(C25:AM25,"NP")</f>
        <v>0</v>
      </c>
      <c r="H116" s="647">
        <f>+COUNTIF(C25:AM25,"PK")</f>
        <v>0</v>
      </c>
      <c r="I116" s="647">
        <f>+COUNTIF(C25:AM25,"SL")</f>
        <v>0</v>
      </c>
      <c r="J116" s="647">
        <f>+COUNTIF(C25:AM25,"PO")</f>
        <v>12</v>
      </c>
      <c r="K116" s="647">
        <f>+COUNTIF(C25:AM25,"MT")</f>
        <v>0</v>
      </c>
      <c r="L116" s="647">
        <f>+COUNTIF(C25:AM25,"T")</f>
        <v>0</v>
      </c>
      <c r="M116" s="647">
        <f>+COUNTIF(C25:AM25,"UN")</f>
        <v>3</v>
      </c>
      <c r="N116" s="647">
        <f>+COUNTIF(C25:AM25,"AL")</f>
        <v>7</v>
      </c>
      <c r="O116" s="647">
        <f>+COUNTIF(C25:AM25,"ML")</f>
        <v>0</v>
      </c>
      <c r="P116" s="647">
        <f>+COUNTIF(C25:AM25,"VT")</f>
        <v>0</v>
      </c>
      <c r="Q116" s="647">
        <f>+COUNTIF(C25:AM25,"WE")</f>
        <v>8</v>
      </c>
      <c r="R116" s="886">
        <f>+SUM(C116,D116,E116,F116,G116,H116,I116,J116,K116,L116)</f>
        <v>12</v>
      </c>
      <c r="S116" s="886"/>
      <c r="T116" s="886">
        <f>+SUM(M116,N116,O116,Q116,R116)</f>
        <v>30</v>
      </c>
      <c r="U116" s="887"/>
      <c r="V116" s="9"/>
      <c r="W116"/>
      <c r="X116"/>
      <c r="Y116"/>
      <c r="Z116"/>
      <c r="AA116"/>
      <c r="AB116"/>
      <c r="AC116"/>
      <c r="AD116"/>
      <c r="AE116"/>
      <c r="AF116"/>
      <c r="AG116"/>
      <c r="AH116"/>
      <c r="AI116"/>
      <c r="AJ116"/>
      <c r="AK116"/>
      <c r="AL116"/>
      <c r="AM116"/>
      <c r="AN116" s="10"/>
      <c r="AO116" s="10"/>
    </row>
    <row r="117" spans="1:41" s="662" customFormat="1" ht="22.5">
      <c r="A117" s="784"/>
      <c r="B117" s="656" t="s">
        <v>139</v>
      </c>
      <c r="C117" s="660">
        <f aca="true" t="shared" si="5" ref="C117:Q117">+SUM(C112:C116)</f>
        <v>28</v>
      </c>
      <c r="D117" s="660">
        <f t="shared" si="5"/>
        <v>0</v>
      </c>
      <c r="E117" s="660">
        <f t="shared" si="5"/>
        <v>0</v>
      </c>
      <c r="F117" s="660">
        <f t="shared" si="5"/>
        <v>0</v>
      </c>
      <c r="G117" s="660">
        <f t="shared" si="5"/>
        <v>36</v>
      </c>
      <c r="H117" s="660">
        <f t="shared" si="5"/>
        <v>0</v>
      </c>
      <c r="I117" s="660">
        <f t="shared" si="5"/>
        <v>0</v>
      </c>
      <c r="J117" s="660">
        <f t="shared" si="5"/>
        <v>12</v>
      </c>
      <c r="K117" s="660">
        <f t="shared" si="5"/>
        <v>0</v>
      </c>
      <c r="L117" s="660">
        <f t="shared" si="5"/>
        <v>6</v>
      </c>
      <c r="M117" s="660">
        <f t="shared" si="5"/>
        <v>12</v>
      </c>
      <c r="N117" s="660">
        <f t="shared" si="5"/>
        <v>19</v>
      </c>
      <c r="O117" s="660">
        <f t="shared" si="5"/>
        <v>0</v>
      </c>
      <c r="P117" s="660">
        <f t="shared" si="5"/>
        <v>0</v>
      </c>
      <c r="Q117" s="660">
        <f t="shared" si="5"/>
        <v>37</v>
      </c>
      <c r="R117" s="880">
        <f>+SUM(R112:S116)</f>
        <v>82</v>
      </c>
      <c r="S117" s="880"/>
      <c r="T117" s="880">
        <f>+SUM(T112:U116)</f>
        <v>150</v>
      </c>
      <c r="U117" s="881"/>
      <c r="V117" s="661"/>
      <c r="AN117" s="663"/>
      <c r="AO117" s="663"/>
    </row>
    <row r="118" spans="1:41" s="668" customFormat="1" ht="23.25" thickBot="1">
      <c r="A118" s="791"/>
      <c r="B118" s="665" t="s">
        <v>140</v>
      </c>
      <c r="C118" s="672">
        <f aca="true" t="shared" si="6" ref="C118:R118">+SUM(C111,C117)</f>
        <v>114</v>
      </c>
      <c r="D118" s="672">
        <f t="shared" si="6"/>
        <v>0</v>
      </c>
      <c r="E118" s="672">
        <f t="shared" si="6"/>
        <v>2</v>
      </c>
      <c r="F118" s="672">
        <f t="shared" si="6"/>
        <v>0</v>
      </c>
      <c r="G118" s="672">
        <f t="shared" si="6"/>
        <v>120</v>
      </c>
      <c r="H118" s="672">
        <f t="shared" si="6"/>
        <v>2</v>
      </c>
      <c r="I118" s="672">
        <f t="shared" si="6"/>
        <v>3</v>
      </c>
      <c r="J118" s="672">
        <f t="shared" si="6"/>
        <v>78</v>
      </c>
      <c r="K118" s="672">
        <f t="shared" si="6"/>
        <v>16</v>
      </c>
      <c r="L118" s="672">
        <f t="shared" si="6"/>
        <v>28</v>
      </c>
      <c r="M118" s="672">
        <f t="shared" si="6"/>
        <v>13</v>
      </c>
      <c r="N118" s="672">
        <f t="shared" si="6"/>
        <v>42</v>
      </c>
      <c r="O118" s="672">
        <f t="shared" si="6"/>
        <v>0</v>
      </c>
      <c r="P118" s="672">
        <f t="shared" si="6"/>
        <v>67</v>
      </c>
      <c r="Q118" s="672">
        <f t="shared" si="6"/>
        <v>115</v>
      </c>
      <c r="R118" s="878">
        <f t="shared" si="6"/>
        <v>363</v>
      </c>
      <c r="S118" s="878"/>
      <c r="T118" s="878">
        <f>+SUM(T111,T117)</f>
        <v>600</v>
      </c>
      <c r="U118" s="879"/>
      <c r="V118" s="673"/>
      <c r="AN118" s="674"/>
      <c r="AO118" s="674"/>
    </row>
    <row r="119" spans="1:39" ht="15" customHeight="1">
      <c r="A119" s="783" t="s">
        <v>3</v>
      </c>
      <c r="B119" s="357" t="s">
        <v>19</v>
      </c>
      <c r="C119" s="645">
        <f>+COUNTIF(C32:AM32,"BD")</f>
        <v>9</v>
      </c>
      <c r="D119" s="645">
        <f>+COUNTIF(C32:AM32,"BH")</f>
        <v>0</v>
      </c>
      <c r="E119" s="645">
        <f>+COUNTIF(C32:AM32,"IN")</f>
        <v>0</v>
      </c>
      <c r="F119" s="645">
        <f>+COUNTIF(C32:AM32,"MD")</f>
        <v>0</v>
      </c>
      <c r="G119" s="645">
        <f>+COUNTIF(C32:AM32,"NP")</f>
        <v>11</v>
      </c>
      <c r="H119" s="645">
        <f>+COUNTIF(C32:AM32,"PK")</f>
        <v>0</v>
      </c>
      <c r="I119" s="645">
        <f>+COUNTIF(C32:AM32,"SL")</f>
        <v>0</v>
      </c>
      <c r="J119" s="645">
        <f>+COUNTIF(C32:AM32,"PO")</f>
        <v>0</v>
      </c>
      <c r="K119" s="645">
        <f>+COUNTIF(C32:AM32,"MT")</f>
        <v>0</v>
      </c>
      <c r="L119" s="645">
        <f>+COUNTIF(C32:AM32,"T")</f>
        <v>2</v>
      </c>
      <c r="M119" s="645">
        <f>+COUNTIF(C32:AM32,"UN")</f>
        <v>0</v>
      </c>
      <c r="N119" s="645">
        <f>+COUNTIF(C32:AM32,"AL")</f>
        <v>0</v>
      </c>
      <c r="O119" s="645">
        <f>+COUNTIF(C32:AM32,"ML")</f>
        <v>0</v>
      </c>
      <c r="P119" s="645">
        <f>+COUNTIF(C32:AM32,"VT")</f>
        <v>0</v>
      </c>
      <c r="Q119" s="645">
        <f>+COUNTIF(C32:AM32,"WE")</f>
        <v>9</v>
      </c>
      <c r="R119" s="888">
        <f>+SUM(C119,D119,E119,F119,G119,H119,I119,J119,K119,L119)</f>
        <v>22</v>
      </c>
      <c r="S119" s="888"/>
      <c r="T119" s="888">
        <f>+SUM(M119,N119,O119,P119,Q119,R119)</f>
        <v>31</v>
      </c>
      <c r="U119" s="889"/>
      <c r="W119"/>
      <c r="X119"/>
      <c r="Y119"/>
      <c r="Z119"/>
      <c r="AA119"/>
      <c r="AB119"/>
      <c r="AC119"/>
      <c r="AD119"/>
      <c r="AE119"/>
      <c r="AF119"/>
      <c r="AG119"/>
      <c r="AH119"/>
      <c r="AI119"/>
      <c r="AJ119"/>
      <c r="AK119"/>
      <c r="AL119"/>
      <c r="AM119"/>
    </row>
    <row r="120" spans="1:34" ht="15">
      <c r="A120" s="784"/>
      <c r="B120" s="67" t="s">
        <v>21</v>
      </c>
      <c r="C120" s="84">
        <f>+COUNTIF(C33:AM33,"BD")</f>
        <v>9</v>
      </c>
      <c r="D120" s="84">
        <f>+COUNTIF(C33:AM33,"BH")</f>
        <v>0</v>
      </c>
      <c r="E120" s="84">
        <f>+COUNTIF(C33:AM33,"IN")</f>
        <v>0</v>
      </c>
      <c r="F120" s="84">
        <f>+COUNTIF(C33:AM33,"MD")</f>
        <v>0</v>
      </c>
      <c r="G120" s="84">
        <f>+COUNTIF(C33:AM33,"NP")</f>
        <v>11</v>
      </c>
      <c r="H120" s="84">
        <f>+COUNTIF(C33:AM33,"PK")</f>
        <v>0</v>
      </c>
      <c r="I120" s="84">
        <f>+COUNTIF(C33:AM33,"SL")</f>
        <v>0</v>
      </c>
      <c r="J120" s="84">
        <f>+COUNTIF(C33:AM33,"PO")</f>
        <v>0</v>
      </c>
      <c r="K120" s="84">
        <f>+COUNTIF(C33:AM33,"MT")</f>
        <v>0</v>
      </c>
      <c r="L120" s="84">
        <f>+COUNTIF(C33:AM33,"T")</f>
        <v>2</v>
      </c>
      <c r="M120" s="84">
        <f>+COUNTIF(C33:AM33,"UN")</f>
        <v>0</v>
      </c>
      <c r="N120" s="84">
        <f>+COUNTIF(C33:AM33,"AL")</f>
        <v>0</v>
      </c>
      <c r="O120" s="84">
        <f>+COUNTIF(C33:AM33,"ML")</f>
        <v>0</v>
      </c>
      <c r="P120" s="84">
        <f>+COUNTIF(C33:AM33,"VT")</f>
        <v>0</v>
      </c>
      <c r="Q120" s="84">
        <f>+COUNTIF(C33:AM33,"WE")</f>
        <v>9</v>
      </c>
      <c r="R120" s="890">
        <f>+SUM(C120,D120,E120,F120,G120,H120,I120,J120,K120,L120)</f>
        <v>22</v>
      </c>
      <c r="S120" s="890"/>
      <c r="T120" s="890">
        <f>+SUM(M120,N120,O120,P120,Q120,R120)</f>
        <v>31</v>
      </c>
      <c r="U120" s="891"/>
      <c r="AH120" s="1"/>
    </row>
    <row r="121" spans="1:33" ht="15">
      <c r="A121" s="784"/>
      <c r="B121" s="391" t="s">
        <v>22</v>
      </c>
      <c r="C121" s="85">
        <f>+COUNTIF(C34:AM34,"BD")</f>
        <v>9</v>
      </c>
      <c r="D121" s="85">
        <f>+COUNTIF(C34:AM34,"BH")</f>
        <v>0</v>
      </c>
      <c r="E121" s="85">
        <f>+COUNTIF(C34:AM34,"IN")</f>
        <v>0</v>
      </c>
      <c r="F121" s="85">
        <f>+COUNTIF(C34:AM34,"MD")</f>
        <v>0</v>
      </c>
      <c r="G121" s="85">
        <f>+COUNTIF(C34:AM34,"NP")</f>
        <v>11</v>
      </c>
      <c r="H121" s="85">
        <f>+COUNTIF(C34:AM34,"PK")</f>
        <v>0</v>
      </c>
      <c r="I121" s="85">
        <f>+COUNTIF(C34:AM34,"SL")</f>
        <v>0</v>
      </c>
      <c r="J121" s="85">
        <f>+COUNTIF(C34:AM34,"PO")</f>
        <v>0</v>
      </c>
      <c r="K121" s="85">
        <f>+COUNTIF(C34:AM34,"MT")</f>
        <v>0</v>
      </c>
      <c r="L121" s="85">
        <f>+COUNTIF(C34:AM34,"T")</f>
        <v>2</v>
      </c>
      <c r="M121" s="85">
        <f>+COUNTIF(C34:AM34,"UN")</f>
        <v>0</v>
      </c>
      <c r="N121" s="85">
        <f>+COUNTIF(C34:AM34,"AL")</f>
        <v>0</v>
      </c>
      <c r="O121" s="85">
        <f>+COUNTIF(C34:AM34,"ML")</f>
        <v>0</v>
      </c>
      <c r="P121" s="85">
        <f>+COUNTIF(C34:AM34,"VT")</f>
        <v>0</v>
      </c>
      <c r="Q121" s="85">
        <f>+COUNTIF(C34:AM34,"WE")</f>
        <v>9</v>
      </c>
      <c r="R121" s="882">
        <f>+SUM(C121,D121,E121,F121,G121,H121,I121,J121,K121,L121)</f>
        <v>22</v>
      </c>
      <c r="S121" s="882"/>
      <c r="T121" s="882">
        <f>+SUM(M121,N121,O121,P121,Q121,R121)</f>
        <v>31</v>
      </c>
      <c r="U121" s="883"/>
      <c r="X121" s="643"/>
      <c r="Y121" s="643"/>
      <c r="Z121" s="643"/>
      <c r="AA121" s="643"/>
      <c r="AB121" s="643"/>
      <c r="AC121" s="643"/>
      <c r="AD121" s="643"/>
      <c r="AE121" s="643"/>
      <c r="AF121" s="643"/>
      <c r="AG121" s="643"/>
    </row>
    <row r="122" spans="1:34" ht="15">
      <c r="A122" s="784"/>
      <c r="B122" s="71" t="s">
        <v>20</v>
      </c>
      <c r="C122" s="86">
        <f>+COUNTIF(C35:AM35,"BD")</f>
        <v>9</v>
      </c>
      <c r="D122" s="86">
        <f>+COUNTIF(C35:AM35,"BH")</f>
        <v>0</v>
      </c>
      <c r="E122" s="86">
        <f>+COUNTIF(C35:AM35,"IN")</f>
        <v>0</v>
      </c>
      <c r="F122" s="86">
        <f>+COUNTIF(C35:AM35,"MD")</f>
        <v>0</v>
      </c>
      <c r="G122" s="86">
        <f>+COUNTIF(C35:AM35,"NP")</f>
        <v>11</v>
      </c>
      <c r="H122" s="86">
        <f>+COUNTIF(C35:AM35,"PK")</f>
        <v>0</v>
      </c>
      <c r="I122" s="86">
        <f>+COUNTIF(C35:AM35,"SL")</f>
        <v>0</v>
      </c>
      <c r="J122" s="86">
        <f>+COUNTIF(C35:AM35,"PO")</f>
        <v>0</v>
      </c>
      <c r="K122" s="86">
        <f>+COUNTIF(C35:AM35,"MT")</f>
        <v>0</v>
      </c>
      <c r="L122" s="86">
        <f>+COUNTIF(C35:AM35,"T")</f>
        <v>2</v>
      </c>
      <c r="M122" s="86">
        <f>+COUNTIF(C35:AM35,"UN")</f>
        <v>0</v>
      </c>
      <c r="N122" s="86">
        <f>+COUNTIF(C35:AM35,"AL")</f>
        <v>0</v>
      </c>
      <c r="O122" s="86">
        <f>+COUNTIF(C35:AM35,"ML")</f>
        <v>0</v>
      </c>
      <c r="P122" s="86">
        <f>+COUNTIF(C35:AM35,"VT")</f>
        <v>0</v>
      </c>
      <c r="Q122" s="86">
        <f>+COUNTIF(C35:AM35,"WE")</f>
        <v>9</v>
      </c>
      <c r="R122" s="884">
        <f>+SUM(C122,D122,E122,F122,G122,H122,I122,J122,K122,L122)</f>
        <v>22</v>
      </c>
      <c r="S122" s="884"/>
      <c r="T122" s="884">
        <f>+SUM(M122,N122,O122,P122,Q122,R122)</f>
        <v>31</v>
      </c>
      <c r="U122" s="885"/>
      <c r="AH122" s="1"/>
    </row>
    <row r="123" spans="1:34" ht="15">
      <c r="A123" s="784"/>
      <c r="B123" s="646" t="s">
        <v>36</v>
      </c>
      <c r="C123" s="647">
        <f>+COUNTIF(C36:AM36,"BD")</f>
        <v>0</v>
      </c>
      <c r="D123" s="647">
        <f>+COUNTIF(C36:AM36,"BH")</f>
        <v>0</v>
      </c>
      <c r="E123" s="647">
        <f>+COUNTIF(C36:AM36,"IN")</f>
        <v>0</v>
      </c>
      <c r="F123" s="647">
        <f>+COUNTIF(C36:AM36,"MD")</f>
        <v>0</v>
      </c>
      <c r="G123" s="647">
        <f>+COUNTIF(C36:AM36,"NP")</f>
        <v>0</v>
      </c>
      <c r="H123" s="647">
        <f>+COUNTIF(C36:AM36,"PK")</f>
        <v>0</v>
      </c>
      <c r="I123" s="647">
        <f>+COUNTIF(C36:AM36,"SL")</f>
        <v>0</v>
      </c>
      <c r="J123" s="647">
        <f>+COUNTIF(C36:AM36,"PO")</f>
        <v>19</v>
      </c>
      <c r="K123" s="647">
        <f>+COUNTIF(C36:AM36,"MT")</f>
        <v>0</v>
      </c>
      <c r="L123" s="647">
        <f>+COUNTIF(C36:AM36,"T")</f>
        <v>0</v>
      </c>
      <c r="M123" s="647">
        <f>+COUNTIF(C36:AM36,"UN")</f>
        <v>2</v>
      </c>
      <c r="N123" s="647">
        <f>+COUNTIF(C36:AM36,"AL")</f>
        <v>0</v>
      </c>
      <c r="O123" s="647">
        <f>+COUNTIF(C36:AM36,"ML")</f>
        <v>0</v>
      </c>
      <c r="P123" s="647">
        <f>+COUNTIF(C36:AM36,"VT")</f>
        <v>0</v>
      </c>
      <c r="Q123" s="647">
        <f>+COUNTIF(C36:AM36,"WE")</f>
        <v>10</v>
      </c>
      <c r="R123" s="886">
        <f>+SUM(C123,D123,E123,F123,G123,H123,I123,J123,K123,L123)</f>
        <v>19</v>
      </c>
      <c r="S123" s="886"/>
      <c r="T123" s="886">
        <f>+SUM(M123,N123,O123,Q123,R123)</f>
        <v>31</v>
      </c>
      <c r="U123" s="887"/>
      <c r="AH123" s="1"/>
    </row>
    <row r="124" spans="1:34" s="655" customFormat="1" ht="22.5">
      <c r="A124" s="784"/>
      <c r="B124" s="656" t="s">
        <v>139</v>
      </c>
      <c r="C124" s="657">
        <f aca="true" t="shared" si="7" ref="C124:Q124">+SUM(C119:C123)</f>
        <v>36</v>
      </c>
      <c r="D124" s="657">
        <f t="shared" si="7"/>
        <v>0</v>
      </c>
      <c r="E124" s="657">
        <f t="shared" si="7"/>
        <v>0</v>
      </c>
      <c r="F124" s="657">
        <f t="shared" si="7"/>
        <v>0</v>
      </c>
      <c r="G124" s="657">
        <f t="shared" si="7"/>
        <v>44</v>
      </c>
      <c r="H124" s="657">
        <f t="shared" si="7"/>
        <v>0</v>
      </c>
      <c r="I124" s="657">
        <f t="shared" si="7"/>
        <v>0</v>
      </c>
      <c r="J124" s="657">
        <f t="shared" si="7"/>
        <v>19</v>
      </c>
      <c r="K124" s="657">
        <f t="shared" si="7"/>
        <v>0</v>
      </c>
      <c r="L124" s="657">
        <f t="shared" si="7"/>
        <v>8</v>
      </c>
      <c r="M124" s="657">
        <f t="shared" si="7"/>
        <v>2</v>
      </c>
      <c r="N124" s="657">
        <f t="shared" si="7"/>
        <v>0</v>
      </c>
      <c r="O124" s="657">
        <f t="shared" si="7"/>
        <v>0</v>
      </c>
      <c r="P124" s="657">
        <f t="shared" si="7"/>
        <v>0</v>
      </c>
      <c r="Q124" s="657">
        <f t="shared" si="7"/>
        <v>46</v>
      </c>
      <c r="R124" s="880">
        <f>+SUM(R119:S123)</f>
        <v>107</v>
      </c>
      <c r="S124" s="880"/>
      <c r="T124" s="880">
        <f>+SUM(T119:U123)</f>
        <v>155</v>
      </c>
      <c r="U124" s="881"/>
      <c r="V124" s="664"/>
      <c r="W124" s="664"/>
      <c r="X124" s="664"/>
      <c r="Y124" s="664"/>
      <c r="Z124" s="664"/>
      <c r="AA124" s="664"/>
      <c r="AB124" s="664"/>
      <c r="AC124" s="664"/>
      <c r="AD124" s="664"/>
      <c r="AE124" s="664"/>
      <c r="AF124" s="664"/>
      <c r="AG124" s="664"/>
      <c r="AH124" s="664"/>
    </row>
    <row r="125" spans="1:34" s="667" customFormat="1" ht="23.25" thickBot="1">
      <c r="A125" s="791"/>
      <c r="B125" s="665" t="s">
        <v>140</v>
      </c>
      <c r="C125" s="666">
        <f aca="true" t="shared" si="8" ref="C125:R125">+SUM(C118,C124)</f>
        <v>150</v>
      </c>
      <c r="D125" s="666">
        <f t="shared" si="8"/>
        <v>0</v>
      </c>
      <c r="E125" s="666">
        <f t="shared" si="8"/>
        <v>2</v>
      </c>
      <c r="F125" s="666">
        <f t="shared" si="8"/>
        <v>0</v>
      </c>
      <c r="G125" s="666">
        <f t="shared" si="8"/>
        <v>164</v>
      </c>
      <c r="H125" s="666">
        <f t="shared" si="8"/>
        <v>2</v>
      </c>
      <c r="I125" s="666">
        <f t="shared" si="8"/>
        <v>3</v>
      </c>
      <c r="J125" s="666">
        <f t="shared" si="8"/>
        <v>97</v>
      </c>
      <c r="K125" s="666">
        <f t="shared" si="8"/>
        <v>16</v>
      </c>
      <c r="L125" s="666">
        <f t="shared" si="8"/>
        <v>36</v>
      </c>
      <c r="M125" s="666">
        <f t="shared" si="8"/>
        <v>15</v>
      </c>
      <c r="N125" s="666">
        <f t="shared" si="8"/>
        <v>42</v>
      </c>
      <c r="O125" s="666">
        <f t="shared" si="8"/>
        <v>0</v>
      </c>
      <c r="P125" s="666">
        <f t="shared" si="8"/>
        <v>67</v>
      </c>
      <c r="Q125" s="666">
        <f t="shared" si="8"/>
        <v>161</v>
      </c>
      <c r="R125" s="878">
        <f t="shared" si="8"/>
        <v>470</v>
      </c>
      <c r="S125" s="878"/>
      <c r="T125" s="878">
        <f>+SUM(T118,T124)</f>
        <v>755</v>
      </c>
      <c r="U125" s="879"/>
      <c r="V125" s="671"/>
      <c r="W125" s="671"/>
      <c r="X125" s="671"/>
      <c r="Y125" s="671"/>
      <c r="Z125" s="671"/>
      <c r="AA125" s="671"/>
      <c r="AB125" s="671"/>
      <c r="AC125" s="671"/>
      <c r="AD125" s="671"/>
      <c r="AE125" s="671"/>
      <c r="AF125" s="671"/>
      <c r="AG125" s="671"/>
      <c r="AH125" s="671"/>
    </row>
    <row r="126" spans="1:34" ht="15" customHeight="1">
      <c r="A126" s="783" t="s">
        <v>5</v>
      </c>
      <c r="B126" s="357" t="s">
        <v>19</v>
      </c>
      <c r="C126" s="645">
        <f>+COUNTIF(C39:AM39,"BD")</f>
        <v>0</v>
      </c>
      <c r="D126" s="645">
        <f>+COUNTIF(C39:AM39,"BH")</f>
        <v>0</v>
      </c>
      <c r="E126" s="645">
        <f>+COUNTIF(C39:AM39,"IN")</f>
        <v>0</v>
      </c>
      <c r="F126" s="645">
        <f>+COUNTIF(C39:AM39,"MD")</f>
        <v>0</v>
      </c>
      <c r="G126" s="645">
        <f>+COUNTIF(C39:AM39,"NP")</f>
        <v>0</v>
      </c>
      <c r="H126" s="645">
        <f>+COUNTIF(C39:AM39,"PK")</f>
        <v>10</v>
      </c>
      <c r="I126" s="645">
        <f>+COUNTIF(C39:AM39,"SL")</f>
        <v>2</v>
      </c>
      <c r="J126" s="645">
        <f>+COUNTIF(C39:AM39,"PO")</f>
        <v>3</v>
      </c>
      <c r="K126" s="645">
        <f>+COUNTIF(C39:AM39,"MT")</f>
        <v>6</v>
      </c>
      <c r="L126" s="645">
        <f>+COUNTIF(C39:AM39,"T")</f>
        <v>2</v>
      </c>
      <c r="M126" s="645">
        <f>+COUNTIF(C39:AM39,"UN")</f>
        <v>0</v>
      </c>
      <c r="N126" s="645">
        <f>+COUNTIF(C39:AM39,"AL")</f>
        <v>0</v>
      </c>
      <c r="O126" s="645">
        <f>+COUNTIF(C39:AM39,"ML")</f>
        <v>0</v>
      </c>
      <c r="P126" s="645">
        <f>+COUNTIF(C39:AM39,"VT")</f>
        <v>0</v>
      </c>
      <c r="Q126" s="645">
        <f>+COUNTIF(C39:AM39,"WE")</f>
        <v>7</v>
      </c>
      <c r="R126" s="888">
        <f>+SUM(C126,D126,E126,F126,G126,H126,I126,J126,K126,L126)</f>
        <v>23</v>
      </c>
      <c r="S126" s="888"/>
      <c r="T126" s="888">
        <f>+SUM(M126,N126,O126,P126,Q126,R126)</f>
        <v>30</v>
      </c>
      <c r="U126" s="889"/>
      <c r="AH126" s="1"/>
    </row>
    <row r="127" spans="1:34" ht="15">
      <c r="A127" s="784"/>
      <c r="B127" s="67" t="s">
        <v>21</v>
      </c>
      <c r="C127" s="84">
        <f>+COUNTIF(C40:AM40,"BD")</f>
        <v>0</v>
      </c>
      <c r="D127" s="84">
        <f>+COUNTIF(C40:AM40,"BH")</f>
        <v>0</v>
      </c>
      <c r="E127" s="84">
        <f>+COUNTIF(C40:AM40,"IN")</f>
        <v>0</v>
      </c>
      <c r="F127" s="84">
        <f>+COUNTIF(C40:AM40,"MD")</f>
        <v>0</v>
      </c>
      <c r="G127" s="84">
        <f>+COUNTIF(C40:AM40,"NP")</f>
        <v>0</v>
      </c>
      <c r="H127" s="84">
        <f>+COUNTIF(C40:AM40,"PK")</f>
        <v>10</v>
      </c>
      <c r="I127" s="84">
        <f>+COUNTIF(C40:AM40,"SL")</f>
        <v>2</v>
      </c>
      <c r="J127" s="84">
        <f>+COUNTIF(C40:AM40,"PO")</f>
        <v>3</v>
      </c>
      <c r="K127" s="84">
        <f>+COUNTIF(C40:AM40,"MT")</f>
        <v>6</v>
      </c>
      <c r="L127" s="84">
        <f>+COUNTIF(C40:AM40,"T")</f>
        <v>2</v>
      </c>
      <c r="M127" s="84">
        <f>+COUNTIF(C40:AM40,"UN")</f>
        <v>0</v>
      </c>
      <c r="N127" s="84">
        <f>+COUNTIF(C40:AM40,"AL")</f>
        <v>0</v>
      </c>
      <c r="O127" s="84">
        <f>+COUNTIF(C40:AM40,"ML")</f>
        <v>0</v>
      </c>
      <c r="P127" s="84">
        <f>+COUNTIF(C40:AM40,"VT")</f>
        <v>0</v>
      </c>
      <c r="Q127" s="84">
        <f>+COUNTIF(C40:AM40,"WE")</f>
        <v>7</v>
      </c>
      <c r="R127" s="890">
        <f>+SUM(C127,D127,E127,F127,G127,H127,I127,J127,K127,L127)</f>
        <v>23</v>
      </c>
      <c r="S127" s="890"/>
      <c r="T127" s="890">
        <f>+SUM(M127,N127,O127,P127,Q127,R127)</f>
        <v>30</v>
      </c>
      <c r="U127" s="891"/>
      <c r="AH127" s="1"/>
    </row>
    <row r="128" spans="1:34" ht="15">
      <c r="A128" s="784"/>
      <c r="B128" s="391" t="s">
        <v>22</v>
      </c>
      <c r="C128" s="85">
        <f>+COUNTIF(C41:AM41,"BD")</f>
        <v>0</v>
      </c>
      <c r="D128" s="85">
        <f>+COUNTIF(C41:AM41,"BH")</f>
        <v>0</v>
      </c>
      <c r="E128" s="85">
        <f>+COUNTIF(C41:AM41,"IN")</f>
        <v>0</v>
      </c>
      <c r="F128" s="85">
        <f>+COUNTIF(C41:AM41,"MD")</f>
        <v>0</v>
      </c>
      <c r="G128" s="85">
        <f>+COUNTIF(C41:AM41,"NP")</f>
        <v>0</v>
      </c>
      <c r="H128" s="85">
        <f>+COUNTIF(C41:AM41,"PK")</f>
        <v>10</v>
      </c>
      <c r="I128" s="85">
        <f>+COUNTIF(C41:AM41,"SL")</f>
        <v>2</v>
      </c>
      <c r="J128" s="85">
        <f>+COUNTIF(C41:AM41,"PO")</f>
        <v>3</v>
      </c>
      <c r="K128" s="85">
        <f>+COUNTIF(C41:AM41,"MT")</f>
        <v>6</v>
      </c>
      <c r="L128" s="85">
        <f>+COUNTIF(C41:AM41,"T")</f>
        <v>2</v>
      </c>
      <c r="M128" s="85">
        <f>+COUNTIF(C41:AM41,"UN")</f>
        <v>0</v>
      </c>
      <c r="N128" s="85">
        <f>+COUNTIF(C41:AM41,"AL")</f>
        <v>0</v>
      </c>
      <c r="O128" s="85">
        <f>+COUNTIF(C41:AM41,"ML")</f>
        <v>0</v>
      </c>
      <c r="P128" s="85">
        <f>+COUNTIF(C41:AM41,"VT")</f>
        <v>0</v>
      </c>
      <c r="Q128" s="85">
        <f>+COUNTIF(C41:AM41,"WE")</f>
        <v>7</v>
      </c>
      <c r="R128" s="882">
        <f>+SUM(C128,D128,E128,F128,G128,H128,I128,J128,K128,L128)</f>
        <v>23</v>
      </c>
      <c r="S128" s="882"/>
      <c r="T128" s="882">
        <f>+SUM(M128,N128,O128,P128,Q128,R128)</f>
        <v>30</v>
      </c>
      <c r="U128" s="883"/>
      <c r="AH128" s="1"/>
    </row>
    <row r="129" spans="1:34" ht="15">
      <c r="A129" s="784"/>
      <c r="B129" s="71" t="s">
        <v>20</v>
      </c>
      <c r="C129" s="86">
        <f>+COUNTIF(C42:AM42,"BD")</f>
        <v>0</v>
      </c>
      <c r="D129" s="86">
        <f>+COUNTIF(C42:AM42,"BH")</f>
        <v>0</v>
      </c>
      <c r="E129" s="86">
        <f>+COUNTIF(C42:AM42,"IN")</f>
        <v>0</v>
      </c>
      <c r="F129" s="86">
        <f>+COUNTIF(C42:AM42,"MD")</f>
        <v>0</v>
      </c>
      <c r="G129" s="86">
        <f>+COUNTIF(C42:AM42,"NP")</f>
        <v>0</v>
      </c>
      <c r="H129" s="86">
        <f>+COUNTIF(C42:AM42,"PK")</f>
        <v>10</v>
      </c>
      <c r="I129" s="86">
        <f>+COUNTIF(C42:AM42,"SL")</f>
        <v>2</v>
      </c>
      <c r="J129" s="86">
        <f>+COUNTIF(C42:AM42,"PO")</f>
        <v>3</v>
      </c>
      <c r="K129" s="86">
        <f>+COUNTIF(C42:AM42,"MT")</f>
        <v>6</v>
      </c>
      <c r="L129" s="86">
        <f>+COUNTIF(C42:AM42,"T")</f>
        <v>2</v>
      </c>
      <c r="M129" s="86">
        <f>+COUNTIF(C42:AM42,"UN")</f>
        <v>0</v>
      </c>
      <c r="N129" s="86">
        <f>+COUNTIF(C42:AM42,"AL")</f>
        <v>0</v>
      </c>
      <c r="O129" s="86">
        <f>+COUNTIF(C42:AM42,"ML")</f>
        <v>0</v>
      </c>
      <c r="P129" s="86">
        <f>+COUNTIF(C42:AM42,"VT")</f>
        <v>0</v>
      </c>
      <c r="Q129" s="86">
        <f>+COUNTIF(C42:AM42,"WE")</f>
        <v>7</v>
      </c>
      <c r="R129" s="884">
        <f>+SUM(C129,D129,E129,F129,G129,H129,I129,J129,K129,L129)</f>
        <v>23</v>
      </c>
      <c r="S129" s="884"/>
      <c r="T129" s="884">
        <f>+SUM(M129,N129,O129,P129,Q129,R129)</f>
        <v>30</v>
      </c>
      <c r="U129" s="885"/>
      <c r="AH129" s="1"/>
    </row>
    <row r="130" spans="1:34" ht="15">
      <c r="A130" s="784"/>
      <c r="B130" s="646" t="s">
        <v>36</v>
      </c>
      <c r="C130" s="647">
        <f>+COUNTIF(C43:AM43,"BD")</f>
        <v>0</v>
      </c>
      <c r="D130" s="647">
        <f>+COUNTIF(C43:AM43,"BH")</f>
        <v>0</v>
      </c>
      <c r="E130" s="647">
        <f>+COUNTIF(C43:AM43,"IN")</f>
        <v>0</v>
      </c>
      <c r="F130" s="647">
        <f>+COUNTIF(C43:AM43,"MD")</f>
        <v>0</v>
      </c>
      <c r="G130" s="647">
        <f>+COUNTIF(C43:AM43,"NP")</f>
        <v>0</v>
      </c>
      <c r="H130" s="647">
        <f>+COUNTIF(C43:AM43,"PK")</f>
        <v>0</v>
      </c>
      <c r="I130" s="647">
        <f>+COUNTIF(C43:AM43,"SL")</f>
        <v>0</v>
      </c>
      <c r="J130" s="647">
        <f>+COUNTIF(C43:AM43,"PO")</f>
        <v>15</v>
      </c>
      <c r="K130" s="647">
        <f>+COUNTIF(C43:AM43,"MT")</f>
        <v>6</v>
      </c>
      <c r="L130" s="647">
        <f>+COUNTIF(C43:AM43,"T")</f>
        <v>2</v>
      </c>
      <c r="M130" s="647">
        <f>+COUNTIF(C43:AM43,"UN")</f>
        <v>0</v>
      </c>
      <c r="N130" s="647">
        <f>+COUNTIF(C43:AM43,"AL")</f>
        <v>0</v>
      </c>
      <c r="O130" s="647">
        <f>+COUNTIF(C43:AM43,"ML")</f>
        <v>0</v>
      </c>
      <c r="P130" s="647">
        <f>+COUNTIF(C43:AM43,"VT")</f>
        <v>0</v>
      </c>
      <c r="Q130" s="647">
        <f>+COUNTIF(C43:AM43,"WE")</f>
        <v>7</v>
      </c>
      <c r="R130" s="886">
        <f>+SUM(C130,D130,E130,F130,G130,H130,I130,J130,K130,L130)</f>
        <v>23</v>
      </c>
      <c r="S130" s="886"/>
      <c r="T130" s="886">
        <f>+SUM(M130,N130,O130,Q130,R130)</f>
        <v>30</v>
      </c>
      <c r="U130" s="887"/>
      <c r="AH130" s="1"/>
    </row>
    <row r="131" spans="1:34" s="655" customFormat="1" ht="22.5">
      <c r="A131" s="784"/>
      <c r="B131" s="656" t="s">
        <v>139</v>
      </c>
      <c r="C131" s="657">
        <f aca="true" t="shared" si="9" ref="C131:Q131">+SUM(C126:C130)</f>
        <v>0</v>
      </c>
      <c r="D131" s="657">
        <f t="shared" si="9"/>
        <v>0</v>
      </c>
      <c r="E131" s="657">
        <f t="shared" si="9"/>
        <v>0</v>
      </c>
      <c r="F131" s="657">
        <f t="shared" si="9"/>
        <v>0</v>
      </c>
      <c r="G131" s="657">
        <f t="shared" si="9"/>
        <v>0</v>
      </c>
      <c r="H131" s="657">
        <f t="shared" si="9"/>
        <v>40</v>
      </c>
      <c r="I131" s="657">
        <f t="shared" si="9"/>
        <v>8</v>
      </c>
      <c r="J131" s="657">
        <f t="shared" si="9"/>
        <v>27</v>
      </c>
      <c r="K131" s="657">
        <f t="shared" si="9"/>
        <v>30</v>
      </c>
      <c r="L131" s="657">
        <f t="shared" si="9"/>
        <v>10</v>
      </c>
      <c r="M131" s="657">
        <f t="shared" si="9"/>
        <v>0</v>
      </c>
      <c r="N131" s="657">
        <f t="shared" si="9"/>
        <v>0</v>
      </c>
      <c r="O131" s="657">
        <f t="shared" si="9"/>
        <v>0</v>
      </c>
      <c r="P131" s="657">
        <f t="shared" si="9"/>
        <v>0</v>
      </c>
      <c r="Q131" s="657">
        <f t="shared" si="9"/>
        <v>35</v>
      </c>
      <c r="R131" s="880">
        <f>+SUM(R126:S130)</f>
        <v>115</v>
      </c>
      <c r="S131" s="880"/>
      <c r="T131" s="880">
        <f>+SUM(T126:U130)</f>
        <v>150</v>
      </c>
      <c r="U131" s="881"/>
      <c r="V131" s="664"/>
      <c r="W131" s="664"/>
      <c r="X131" s="664"/>
      <c r="Y131" s="664"/>
      <c r="Z131" s="664"/>
      <c r="AA131" s="664"/>
      <c r="AB131" s="664"/>
      <c r="AC131" s="664"/>
      <c r="AD131" s="664"/>
      <c r="AE131" s="664"/>
      <c r="AF131" s="664"/>
      <c r="AG131" s="664"/>
      <c r="AH131" s="664"/>
    </row>
    <row r="132" spans="1:34" s="667" customFormat="1" ht="23.25" thickBot="1">
      <c r="A132" s="791"/>
      <c r="B132" s="665" t="s">
        <v>140</v>
      </c>
      <c r="C132" s="666">
        <f aca="true" t="shared" si="10" ref="C132:R132">+SUM(C125,C131)</f>
        <v>150</v>
      </c>
      <c r="D132" s="666">
        <f t="shared" si="10"/>
        <v>0</v>
      </c>
      <c r="E132" s="666">
        <f t="shared" si="10"/>
        <v>2</v>
      </c>
      <c r="F132" s="666">
        <f t="shared" si="10"/>
        <v>0</v>
      </c>
      <c r="G132" s="666">
        <f t="shared" si="10"/>
        <v>164</v>
      </c>
      <c r="H132" s="666">
        <f t="shared" si="10"/>
        <v>42</v>
      </c>
      <c r="I132" s="666">
        <f t="shared" si="10"/>
        <v>11</v>
      </c>
      <c r="J132" s="666">
        <f t="shared" si="10"/>
        <v>124</v>
      </c>
      <c r="K132" s="666">
        <f t="shared" si="10"/>
        <v>46</v>
      </c>
      <c r="L132" s="666">
        <f t="shared" si="10"/>
        <v>46</v>
      </c>
      <c r="M132" s="666">
        <f t="shared" si="10"/>
        <v>15</v>
      </c>
      <c r="N132" s="666">
        <f t="shared" si="10"/>
        <v>42</v>
      </c>
      <c r="O132" s="666">
        <f t="shared" si="10"/>
        <v>0</v>
      </c>
      <c r="P132" s="666">
        <f t="shared" si="10"/>
        <v>67</v>
      </c>
      <c r="Q132" s="666">
        <f t="shared" si="10"/>
        <v>196</v>
      </c>
      <c r="R132" s="878">
        <f t="shared" si="10"/>
        <v>585</v>
      </c>
      <c r="S132" s="878"/>
      <c r="T132" s="878">
        <f>+SUM(T125,T131)</f>
        <v>905</v>
      </c>
      <c r="U132" s="879"/>
      <c r="V132" s="671"/>
      <c r="W132" s="671"/>
      <c r="X132" s="671"/>
      <c r="Y132" s="671"/>
      <c r="Z132" s="671"/>
      <c r="AA132" s="671"/>
      <c r="AB132" s="671"/>
      <c r="AC132" s="671"/>
      <c r="AD132" s="671"/>
      <c r="AE132" s="671"/>
      <c r="AF132" s="671"/>
      <c r="AG132" s="671"/>
      <c r="AH132" s="671"/>
    </row>
    <row r="133" spans="1:34" ht="15" customHeight="1">
      <c r="A133" s="783" t="s">
        <v>6</v>
      </c>
      <c r="B133" s="357" t="s">
        <v>19</v>
      </c>
      <c r="C133" s="645">
        <f>+COUNTIF(C45:AM45,"BD")</f>
        <v>0</v>
      </c>
      <c r="D133" s="645">
        <f>+COUNTIF(C45:AM45,"BH")</f>
        <v>0</v>
      </c>
      <c r="E133" s="645">
        <f>+COUNTIF(C45:AM45,"IN")</f>
        <v>0</v>
      </c>
      <c r="F133" s="645">
        <f>+COUNTIF(C45:AM45,"MD")</f>
        <v>10</v>
      </c>
      <c r="G133" s="645">
        <f>+COUNTIF(C45:AM45,"NP")</f>
        <v>0</v>
      </c>
      <c r="H133" s="645">
        <f>+COUNTIF(C45:AM45,"PK")</f>
        <v>0</v>
      </c>
      <c r="I133" s="645">
        <f>+COUNTIF(C45:AM45,"SL")</f>
        <v>13</v>
      </c>
      <c r="J133" s="645">
        <f>+COUNTIF(C45:AM45,"PO")</f>
        <v>0</v>
      </c>
      <c r="K133" s="645">
        <f>+COUNTIF(C45:AM45,"MT")</f>
        <v>0</v>
      </c>
      <c r="L133" s="645">
        <f>+COUNTIF(C45:AM45,"T")</f>
        <v>2</v>
      </c>
      <c r="M133" s="645">
        <f>+COUNTIF(C45:AM45,"UN")</f>
        <v>0</v>
      </c>
      <c r="N133" s="645">
        <f>+COUNTIF(C45:AM45,"AL")</f>
        <v>0</v>
      </c>
      <c r="O133" s="645">
        <f>+COUNTIF(C45:AM45,"ML")</f>
        <v>0</v>
      </c>
      <c r="P133" s="645">
        <f>+COUNTIF(C45:AM45,"VT")</f>
        <v>0</v>
      </c>
      <c r="Q133" s="645">
        <f>+COUNTIF(C45:AM45,"WE")</f>
        <v>6</v>
      </c>
      <c r="R133" s="888">
        <f>+SUM(C133,D133,E133,F133,G133,H133,I133,J133,K133,L133)</f>
        <v>25</v>
      </c>
      <c r="S133" s="888"/>
      <c r="T133" s="888">
        <f>+SUM(M133,N133,O133,P133,Q133,R133)</f>
        <v>31</v>
      </c>
      <c r="U133" s="889"/>
      <c r="AH133" s="1"/>
    </row>
    <row r="134" spans="1:34" ht="15">
      <c r="A134" s="784"/>
      <c r="B134" s="67" t="s">
        <v>21</v>
      </c>
      <c r="C134" s="84">
        <f>+COUNTIF(C46:AM46,"BD")</f>
        <v>0</v>
      </c>
      <c r="D134" s="84">
        <f>+COUNTIF(C46:AM46,"BH")</f>
        <v>0</v>
      </c>
      <c r="E134" s="84">
        <f>+COUNTIF(C46:AM46,"IN")</f>
        <v>0</v>
      </c>
      <c r="F134" s="84">
        <f>+COUNTIF(C46:AM46,"MD")</f>
        <v>10</v>
      </c>
      <c r="G134" s="84">
        <f>+COUNTIF(C46:AM46,"NP")</f>
        <v>0</v>
      </c>
      <c r="H134" s="84">
        <f>+COUNTIF(C46:AM46,"PK")</f>
        <v>0</v>
      </c>
      <c r="I134" s="84">
        <f>+COUNTIF(C46:AM46,"SL")</f>
        <v>13</v>
      </c>
      <c r="J134" s="84">
        <f>+COUNTIF(C46:AM46,"PO")</f>
        <v>0</v>
      </c>
      <c r="K134" s="84">
        <f>+COUNTIF(C46:AM46,"MT")</f>
        <v>0</v>
      </c>
      <c r="L134" s="84">
        <f>+COUNTIF(C46:AM46,"T")</f>
        <v>2</v>
      </c>
      <c r="M134" s="84">
        <f>+COUNTIF(C46:AM46,"UN")</f>
        <v>0</v>
      </c>
      <c r="N134" s="84">
        <f>+COUNTIF(C46:AM46,"AL")</f>
        <v>0</v>
      </c>
      <c r="O134" s="84">
        <f>+COUNTIF(C46:AM46,"ML")</f>
        <v>0</v>
      </c>
      <c r="P134" s="84">
        <f>+COUNTIF(C46:AM46,"VT")</f>
        <v>0</v>
      </c>
      <c r="Q134" s="84">
        <f>+COUNTIF(C46:AM46,"WE")</f>
        <v>6</v>
      </c>
      <c r="R134" s="890">
        <f>+SUM(C134,D134,E134,F134,G134,H134,I134,J134,K134,L134)</f>
        <v>25</v>
      </c>
      <c r="S134" s="890"/>
      <c r="T134" s="890">
        <f>+SUM(M134,N134,O134,P134,Q134,R134)</f>
        <v>31</v>
      </c>
      <c r="U134" s="891"/>
      <c r="AH134" s="1"/>
    </row>
    <row r="135" spans="1:34" ht="15">
      <c r="A135" s="784"/>
      <c r="B135" s="391" t="s">
        <v>22</v>
      </c>
      <c r="C135" s="85">
        <f>+COUNTIF(C47:AM47,"BD")</f>
        <v>0</v>
      </c>
      <c r="D135" s="85">
        <f>+COUNTIF(C47:AM47,"BH")</f>
        <v>0</v>
      </c>
      <c r="E135" s="85">
        <f>+COUNTIF(C47:AM47,"IN")</f>
        <v>0</v>
      </c>
      <c r="F135" s="85">
        <f>+COUNTIF(C47:AM47,"MD")</f>
        <v>10</v>
      </c>
      <c r="G135" s="85">
        <f>+COUNTIF(C47:AM47,"NP")</f>
        <v>0</v>
      </c>
      <c r="H135" s="85">
        <f>+COUNTIF(C47:AM47,"PK")</f>
        <v>0</v>
      </c>
      <c r="I135" s="85">
        <f>+COUNTIF(C47:AM47,"SL")</f>
        <v>13</v>
      </c>
      <c r="J135" s="85">
        <f>+COUNTIF(C47:AM47,"PO")</f>
        <v>0</v>
      </c>
      <c r="K135" s="85">
        <f>+COUNTIF(C47:AM47,"MT")</f>
        <v>0</v>
      </c>
      <c r="L135" s="85">
        <f>+COUNTIF(C47:AM47,"T")</f>
        <v>2</v>
      </c>
      <c r="M135" s="85">
        <f>+COUNTIF(C47:AM47,"UN")</f>
        <v>0</v>
      </c>
      <c r="N135" s="85">
        <f>+COUNTIF(C47:AM47,"AL")</f>
        <v>0</v>
      </c>
      <c r="O135" s="85">
        <f>+COUNTIF(C47:AM47,"ML")</f>
        <v>0</v>
      </c>
      <c r="P135" s="85">
        <f>+COUNTIF(C47:AM47,"VT")</f>
        <v>0</v>
      </c>
      <c r="Q135" s="85">
        <f>+COUNTIF(C47:AM47,"WE")</f>
        <v>6</v>
      </c>
      <c r="R135" s="882">
        <f>+SUM(C135,D135,E135,F135,G135,H135,I135,J135,K135,L135)</f>
        <v>25</v>
      </c>
      <c r="S135" s="882"/>
      <c r="T135" s="882">
        <f>+SUM(M135,N135,O135,P135,Q135,R135)</f>
        <v>31</v>
      </c>
      <c r="U135" s="883"/>
      <c r="AH135" s="1"/>
    </row>
    <row r="136" spans="1:34" ht="15">
      <c r="A136" s="784"/>
      <c r="B136" s="71" t="s">
        <v>20</v>
      </c>
      <c r="C136" s="86">
        <f>+COUNTIF(C48:AM48,"BD")</f>
        <v>0</v>
      </c>
      <c r="D136" s="86">
        <f>+COUNTIF(C48:AM48,"BH")</f>
        <v>0</v>
      </c>
      <c r="E136" s="86">
        <f>+COUNTIF(C48:AM48,"IN")</f>
        <v>0</v>
      </c>
      <c r="F136" s="86">
        <f>+COUNTIF(C48:AM48,"MD")</f>
        <v>10</v>
      </c>
      <c r="G136" s="86">
        <f>+COUNTIF(C48:AM48,"NP")</f>
        <v>0</v>
      </c>
      <c r="H136" s="86">
        <f>+COUNTIF(C48:AM48,"PK")</f>
        <v>0</v>
      </c>
      <c r="I136" s="86">
        <f>+COUNTIF(C48:AM48,"SL")</f>
        <v>13</v>
      </c>
      <c r="J136" s="86">
        <f>+COUNTIF(C48:AM48,"PO")</f>
        <v>0</v>
      </c>
      <c r="K136" s="86">
        <f>+COUNTIF(C48:AM48,"MT")</f>
        <v>0</v>
      </c>
      <c r="L136" s="86">
        <f>+COUNTIF(C48:AM48,"T")</f>
        <v>2</v>
      </c>
      <c r="M136" s="86">
        <f>+COUNTIF(C48:AM48,"UN")</f>
        <v>0</v>
      </c>
      <c r="N136" s="86">
        <f>+COUNTIF(C48:AM48,"AL")</f>
        <v>0</v>
      </c>
      <c r="O136" s="86">
        <f>+COUNTIF(C48:AM48,"ML")</f>
        <v>0</v>
      </c>
      <c r="P136" s="86">
        <f>+COUNTIF(C48:AM48,"VT")</f>
        <v>0</v>
      </c>
      <c r="Q136" s="86">
        <f>+COUNTIF(C48:AM48,"WE")</f>
        <v>6</v>
      </c>
      <c r="R136" s="884">
        <f>+SUM(C136,D136,E136,F136,G136,H136,I136,J136,K136,L136)</f>
        <v>25</v>
      </c>
      <c r="S136" s="884"/>
      <c r="T136" s="884">
        <f>+SUM(M136,N136,O136,P136,Q136,R136)</f>
        <v>31</v>
      </c>
      <c r="U136" s="885"/>
      <c r="AH136" s="1"/>
    </row>
    <row r="137" spans="1:34" ht="15">
      <c r="A137" s="784"/>
      <c r="B137" s="646" t="s">
        <v>36</v>
      </c>
      <c r="C137" s="647">
        <f>+COUNTIF(C49:AM49,"BD")</f>
        <v>0</v>
      </c>
      <c r="D137" s="647">
        <f>+COUNTIF(C49:AM49,"BH")</f>
        <v>0</v>
      </c>
      <c r="E137" s="647">
        <f>+COUNTIF(C49:AM49,"IN")</f>
        <v>0</v>
      </c>
      <c r="F137" s="647">
        <f>+COUNTIF(C49:AM49,"MD")</f>
        <v>0</v>
      </c>
      <c r="G137" s="647">
        <f>+COUNTIF(C49:AM49,"NP")</f>
        <v>0</v>
      </c>
      <c r="H137" s="647">
        <f>+COUNTIF(C49:AM49,"PK")</f>
        <v>0</v>
      </c>
      <c r="I137" s="647">
        <f>+COUNTIF(C49:AM49,"SL")</f>
        <v>1</v>
      </c>
      <c r="J137" s="647">
        <f>+COUNTIF(C49:AM49,"PO")</f>
        <v>22</v>
      </c>
      <c r="K137" s="647">
        <f>+COUNTIF(C49:AM49,"MT")</f>
        <v>0</v>
      </c>
      <c r="L137" s="647">
        <f>+COUNTIF(C49:AM49,"T")</f>
        <v>0</v>
      </c>
      <c r="M137" s="647">
        <f>+COUNTIF(C49:AM49,"UN")</f>
        <v>0</v>
      </c>
      <c r="N137" s="647">
        <f>+COUNTIF(C49:AM49,"AL")</f>
        <v>0</v>
      </c>
      <c r="O137" s="647">
        <f>+COUNTIF(C49:AM49,"ML")</f>
        <v>0</v>
      </c>
      <c r="P137" s="647">
        <f>+COUNTIF(C49:AM49,"VT")</f>
        <v>0</v>
      </c>
      <c r="Q137" s="647">
        <f>+COUNTIF(C49:AM49,"WE")</f>
        <v>8</v>
      </c>
      <c r="R137" s="886">
        <f>+SUM(C137,D137,E137,F137,G137,H137,I137,J137,K137,L137)</f>
        <v>23</v>
      </c>
      <c r="S137" s="886"/>
      <c r="T137" s="886">
        <f>+SUM(M137,N137,O137,Q137,R137)</f>
        <v>31</v>
      </c>
      <c r="U137" s="887"/>
      <c r="AH137" s="1"/>
    </row>
    <row r="138" spans="1:34" s="655" customFormat="1" ht="22.5">
      <c r="A138" s="784"/>
      <c r="B138" s="656" t="s">
        <v>139</v>
      </c>
      <c r="C138" s="657">
        <f aca="true" t="shared" si="11" ref="C138:Q138">+SUM(C133:C137)</f>
        <v>0</v>
      </c>
      <c r="D138" s="657">
        <f t="shared" si="11"/>
        <v>0</v>
      </c>
      <c r="E138" s="657">
        <f t="shared" si="11"/>
        <v>0</v>
      </c>
      <c r="F138" s="657">
        <f t="shared" si="11"/>
        <v>40</v>
      </c>
      <c r="G138" s="657">
        <f t="shared" si="11"/>
        <v>0</v>
      </c>
      <c r="H138" s="657">
        <f t="shared" si="11"/>
        <v>0</v>
      </c>
      <c r="I138" s="657">
        <f t="shared" si="11"/>
        <v>53</v>
      </c>
      <c r="J138" s="657">
        <f t="shared" si="11"/>
        <v>22</v>
      </c>
      <c r="K138" s="657">
        <f t="shared" si="11"/>
        <v>0</v>
      </c>
      <c r="L138" s="657">
        <f t="shared" si="11"/>
        <v>8</v>
      </c>
      <c r="M138" s="657">
        <f t="shared" si="11"/>
        <v>0</v>
      </c>
      <c r="N138" s="657">
        <f t="shared" si="11"/>
        <v>0</v>
      </c>
      <c r="O138" s="657">
        <f t="shared" si="11"/>
        <v>0</v>
      </c>
      <c r="P138" s="657">
        <f t="shared" si="11"/>
        <v>0</v>
      </c>
      <c r="Q138" s="657">
        <f t="shared" si="11"/>
        <v>32</v>
      </c>
      <c r="R138" s="880">
        <f>+SUM(R133:S137)</f>
        <v>123</v>
      </c>
      <c r="S138" s="880"/>
      <c r="T138" s="880">
        <f>+SUM(T133:U137)</f>
        <v>155</v>
      </c>
      <c r="U138" s="881"/>
      <c r="V138" s="664"/>
      <c r="W138" s="664"/>
      <c r="X138" s="664"/>
      <c r="Y138" s="664"/>
      <c r="Z138" s="664"/>
      <c r="AA138" s="664"/>
      <c r="AB138" s="664"/>
      <c r="AC138" s="664"/>
      <c r="AD138" s="664"/>
      <c r="AE138" s="664"/>
      <c r="AF138" s="664"/>
      <c r="AG138" s="664"/>
      <c r="AH138" s="664"/>
    </row>
    <row r="139" spans="1:34" s="667" customFormat="1" ht="23.25" thickBot="1">
      <c r="A139" s="791"/>
      <c r="B139" s="665" t="s">
        <v>140</v>
      </c>
      <c r="C139" s="666">
        <f aca="true" t="shared" si="12" ref="C139:R139">+SUM(C132,C138)</f>
        <v>150</v>
      </c>
      <c r="D139" s="666">
        <f t="shared" si="12"/>
        <v>0</v>
      </c>
      <c r="E139" s="666">
        <f t="shared" si="12"/>
        <v>2</v>
      </c>
      <c r="F139" s="666">
        <f t="shared" si="12"/>
        <v>40</v>
      </c>
      <c r="G139" s="666">
        <f t="shared" si="12"/>
        <v>164</v>
      </c>
      <c r="H139" s="666">
        <f t="shared" si="12"/>
        <v>42</v>
      </c>
      <c r="I139" s="666">
        <f t="shared" si="12"/>
        <v>64</v>
      </c>
      <c r="J139" s="666">
        <f t="shared" si="12"/>
        <v>146</v>
      </c>
      <c r="K139" s="666">
        <f t="shared" si="12"/>
        <v>46</v>
      </c>
      <c r="L139" s="666">
        <f t="shared" si="12"/>
        <v>54</v>
      </c>
      <c r="M139" s="666">
        <f t="shared" si="12"/>
        <v>15</v>
      </c>
      <c r="N139" s="666">
        <f t="shared" si="12"/>
        <v>42</v>
      </c>
      <c r="O139" s="666">
        <f t="shared" si="12"/>
        <v>0</v>
      </c>
      <c r="P139" s="666">
        <f t="shared" si="12"/>
        <v>67</v>
      </c>
      <c r="Q139" s="666">
        <f t="shared" si="12"/>
        <v>228</v>
      </c>
      <c r="R139" s="878">
        <f t="shared" si="12"/>
        <v>708</v>
      </c>
      <c r="S139" s="878"/>
      <c r="T139" s="878">
        <f>+SUM(T132,T138)</f>
        <v>1060</v>
      </c>
      <c r="U139" s="879"/>
      <c r="V139" s="671"/>
      <c r="W139" s="671"/>
      <c r="X139" s="671"/>
      <c r="Y139" s="671"/>
      <c r="Z139" s="671"/>
      <c r="AA139" s="671"/>
      <c r="AB139" s="671"/>
      <c r="AC139" s="671"/>
      <c r="AD139" s="671"/>
      <c r="AE139" s="671"/>
      <c r="AF139" s="671"/>
      <c r="AG139" s="671"/>
      <c r="AH139" s="671"/>
    </row>
    <row r="140" spans="1:34" ht="15" customHeight="1">
      <c r="A140" s="783" t="s">
        <v>7</v>
      </c>
      <c r="B140" s="357" t="s">
        <v>19</v>
      </c>
      <c r="C140" s="645">
        <f>+COUNTIF(C51:AM51,"BD")</f>
        <v>0</v>
      </c>
      <c r="D140" s="645">
        <f>+COUNTIF(C51:AM51,"BH")</f>
        <v>0</v>
      </c>
      <c r="E140" s="645">
        <f>+COUNTIF(C51:AM51,"IN")</f>
        <v>8</v>
      </c>
      <c r="F140" s="645">
        <f>+COUNTIF(C51:AM51,"MD")</f>
        <v>0</v>
      </c>
      <c r="G140" s="645">
        <f>+COUNTIF(C51:AM51,"NP")</f>
        <v>0</v>
      </c>
      <c r="H140" s="645">
        <f>+COUNTIF(C51:AM51,"PK")</f>
        <v>2</v>
      </c>
      <c r="I140" s="645">
        <f>+COUNTIF(C51:AM51,"SL")</f>
        <v>10</v>
      </c>
      <c r="J140" s="645">
        <f>+COUNTIF(C51:AM51,"PO")</f>
        <v>1</v>
      </c>
      <c r="K140" s="645">
        <f>+COUNTIF(C51:AM51,"MT")</f>
        <v>0</v>
      </c>
      <c r="L140" s="645">
        <f>+COUNTIF(C51:AM51,"T")</f>
        <v>1</v>
      </c>
      <c r="M140" s="645">
        <f>+COUNTIF(C51:AM51,"UN")</f>
        <v>0</v>
      </c>
      <c r="N140" s="645">
        <f>+COUNTIF(C51:AM51,"AL")</f>
        <v>0</v>
      </c>
      <c r="O140" s="645">
        <f>+COUNTIF(C51:AM51,"ML")</f>
        <v>0</v>
      </c>
      <c r="P140" s="645">
        <f>+COUNTIF(C51:AM51,"VT")</f>
        <v>0</v>
      </c>
      <c r="Q140" s="645">
        <f>+COUNTIF(C51:AM51,"WE")</f>
        <v>9</v>
      </c>
      <c r="R140" s="888">
        <f>+SUM(C140,D140,E140,F140,G140,H140,I140,J140,K140,L140)</f>
        <v>22</v>
      </c>
      <c r="S140" s="888"/>
      <c r="T140" s="888">
        <f>+SUM(M140,N140,O140,P140,Q140,R140)</f>
        <v>31</v>
      </c>
      <c r="U140" s="889"/>
      <c r="AH140" s="1"/>
    </row>
    <row r="141" spans="1:34" ht="15">
      <c r="A141" s="784"/>
      <c r="B141" s="67" t="s">
        <v>21</v>
      </c>
      <c r="C141" s="84">
        <f>+COUNTIF(C52:AM52,"BD")</f>
        <v>0</v>
      </c>
      <c r="D141" s="84">
        <f>+COUNTIF(C52:AM52,"BH")</f>
        <v>0</v>
      </c>
      <c r="E141" s="84">
        <f>+COUNTIF(C52:AM52,"IN")</f>
        <v>8</v>
      </c>
      <c r="F141" s="84">
        <f>+COUNTIF(C52:AM52,"MD")</f>
        <v>0</v>
      </c>
      <c r="G141" s="84">
        <f>+COUNTIF(C52:AM52,"NP")</f>
        <v>0</v>
      </c>
      <c r="H141" s="84">
        <f>+COUNTIF(C52:AM52,"PK")</f>
        <v>2</v>
      </c>
      <c r="I141" s="84">
        <f>+COUNTIF(C52:AM52,"SL")</f>
        <v>10</v>
      </c>
      <c r="J141" s="84">
        <f>+COUNTIF(C52:AM52,"PO")</f>
        <v>1</v>
      </c>
      <c r="K141" s="84">
        <f>+COUNTIF(C52:AM52,"MT")</f>
        <v>0</v>
      </c>
      <c r="L141" s="84">
        <f>+COUNTIF(C52:AM52,"T")</f>
        <v>1</v>
      </c>
      <c r="M141" s="84">
        <f>+COUNTIF(C52:AM52,"UN")</f>
        <v>0</v>
      </c>
      <c r="N141" s="84">
        <f>+COUNTIF(C52:AM52,"AL")</f>
        <v>0</v>
      </c>
      <c r="O141" s="84">
        <f>+COUNTIF(C52:AM52,"ML")</f>
        <v>0</v>
      </c>
      <c r="P141" s="84">
        <f>+COUNTIF(C52:AM52,"VT")</f>
        <v>0</v>
      </c>
      <c r="Q141" s="84">
        <f>+COUNTIF(C52:AM52,"WE")</f>
        <v>9</v>
      </c>
      <c r="R141" s="890">
        <f>+SUM(C141,D141,E141,F141,G141,H141,I141,J141,K141,L141)</f>
        <v>22</v>
      </c>
      <c r="S141" s="890"/>
      <c r="T141" s="890">
        <f>+SUM(M141,N141,O141,P141,Q141,R141)</f>
        <v>31</v>
      </c>
      <c r="U141" s="891"/>
      <c r="AH141" s="1"/>
    </row>
    <row r="142" spans="1:40" ht="15">
      <c r="A142" s="784"/>
      <c r="B142" s="391" t="s">
        <v>22</v>
      </c>
      <c r="C142" s="85">
        <f>+COUNTIF(C53:AM53,"BD")</f>
        <v>0</v>
      </c>
      <c r="D142" s="85">
        <f>+COUNTIF(C53:AM53,"BH")</f>
        <v>0</v>
      </c>
      <c r="E142" s="85">
        <f>+COUNTIF(C53:AM53,"IN")</f>
        <v>8</v>
      </c>
      <c r="F142" s="85">
        <f>+COUNTIF(C53:AM53,"MD")</f>
        <v>0</v>
      </c>
      <c r="G142" s="85">
        <f>+COUNTIF(C53:AM53,"NP")</f>
        <v>0</v>
      </c>
      <c r="H142" s="85">
        <f>+COUNTIF(C53:AM53,"PK")</f>
        <v>2</v>
      </c>
      <c r="I142" s="85">
        <f>+COUNTIF(C53:AM53,"SL")</f>
        <v>10</v>
      </c>
      <c r="J142" s="85">
        <f>+COUNTIF(C53:AM53,"PO")</f>
        <v>1</v>
      </c>
      <c r="K142" s="85">
        <f>+COUNTIF(C53:AM53,"MT")</f>
        <v>0</v>
      </c>
      <c r="L142" s="85">
        <f>+COUNTIF(C53:AM53,"T")</f>
        <v>1</v>
      </c>
      <c r="M142" s="85">
        <f>+COUNTIF(C53:AM53,"UN")</f>
        <v>0</v>
      </c>
      <c r="N142" s="85">
        <f>+COUNTIF(C53:AM53,"AL")</f>
        <v>0</v>
      </c>
      <c r="O142" s="85">
        <f>+COUNTIF(C53:AM53,"ML")</f>
        <v>0</v>
      </c>
      <c r="P142" s="85">
        <f>+COUNTIF(C53:AM53,"VT")</f>
        <v>0</v>
      </c>
      <c r="Q142" s="85">
        <f>+COUNTIF(C53:AM53,"WE")</f>
        <v>9</v>
      </c>
      <c r="R142" s="882">
        <f>+SUM(C142,D142,E142,F142,G142,H142,I142,J142,K142,L142)</f>
        <v>22</v>
      </c>
      <c r="S142" s="882"/>
      <c r="T142" s="882">
        <f>+SUM(M142,N142,O142,P142,Q142,R142)</f>
        <v>31</v>
      </c>
      <c r="U142" s="883"/>
      <c r="V142"/>
      <c r="W142"/>
      <c r="X142"/>
      <c r="Y142"/>
      <c r="Z142"/>
      <c r="AA142"/>
      <c r="AB142"/>
      <c r="AC142"/>
      <c r="AD142"/>
      <c r="AE142"/>
      <c r="AF142"/>
      <c r="AG142"/>
      <c r="AH142"/>
      <c r="AI142"/>
      <c r="AJ142"/>
      <c r="AK142"/>
      <c r="AL142"/>
      <c r="AM142"/>
      <c r="AN142"/>
    </row>
    <row r="143" spans="1:40" ht="15">
      <c r="A143" s="784"/>
      <c r="B143" s="71" t="s">
        <v>20</v>
      </c>
      <c r="C143" s="86">
        <f>+COUNTIF(C54:AM54,"BD")</f>
        <v>0</v>
      </c>
      <c r="D143" s="86">
        <f>+COUNTIF(C54:AM54,"BH")</f>
        <v>0</v>
      </c>
      <c r="E143" s="86">
        <f>+COUNTIF(C54:AM54,"IN")</f>
        <v>8</v>
      </c>
      <c r="F143" s="86">
        <f>+COUNTIF(C54:AM54,"MD")</f>
        <v>0</v>
      </c>
      <c r="G143" s="86">
        <f>+COUNTIF(C54:AM54,"NP")</f>
        <v>0</v>
      </c>
      <c r="H143" s="86">
        <f>+COUNTIF(C54:AM54,"PK")</f>
        <v>2</v>
      </c>
      <c r="I143" s="86">
        <f>+COUNTIF(C54:AM54,"SL")</f>
        <v>10</v>
      </c>
      <c r="J143" s="86">
        <f>+COUNTIF(C54:AM54,"PO")</f>
        <v>1</v>
      </c>
      <c r="K143" s="86">
        <f>+COUNTIF(C54:AM54,"MT")</f>
        <v>0</v>
      </c>
      <c r="L143" s="86">
        <f>+COUNTIF(C54:AM54,"T")</f>
        <v>1</v>
      </c>
      <c r="M143" s="86">
        <f>+COUNTIF(C54:AM54,"UN")</f>
        <v>0</v>
      </c>
      <c r="N143" s="86">
        <f>+COUNTIF(C54:AM54,"AL")</f>
        <v>0</v>
      </c>
      <c r="O143" s="86">
        <f>+COUNTIF(C54:AM54,"ML")</f>
        <v>0</v>
      </c>
      <c r="P143" s="86">
        <f>+COUNTIF(C54:AM54,"VT")</f>
        <v>0</v>
      </c>
      <c r="Q143" s="86">
        <f>+COUNTIF(C54:AM54,"WE")</f>
        <v>9</v>
      </c>
      <c r="R143" s="884">
        <f>+SUM(C143,D143,E143,F143,G143,H143,I143,J143,K143,L143)</f>
        <v>22</v>
      </c>
      <c r="S143" s="884"/>
      <c r="T143" s="884">
        <f>+SUM(M143,N143,O143,P143,Q143,R143)</f>
        <v>31</v>
      </c>
      <c r="U143" s="885"/>
      <c r="V143"/>
      <c r="W143"/>
      <c r="X143"/>
      <c r="Y143"/>
      <c r="Z143"/>
      <c r="AA143"/>
      <c r="AB143"/>
      <c r="AC143"/>
      <c r="AD143"/>
      <c r="AE143"/>
      <c r="AF143"/>
      <c r="AG143"/>
      <c r="AH143"/>
      <c r="AI143"/>
      <c r="AJ143"/>
      <c r="AK143"/>
      <c r="AL143"/>
      <c r="AM143"/>
      <c r="AN143"/>
    </row>
    <row r="144" spans="1:40" ht="15">
      <c r="A144" s="784"/>
      <c r="B144" s="646" t="s">
        <v>36</v>
      </c>
      <c r="C144" s="647">
        <f>+COUNTIF(C55:AM55,"BD")</f>
        <v>0</v>
      </c>
      <c r="D144" s="647">
        <f>+COUNTIF(C55:AM55,"BH")</f>
        <v>0</v>
      </c>
      <c r="E144" s="647">
        <f>+COUNTIF(C55:AM55,"IN")</f>
        <v>0</v>
      </c>
      <c r="F144" s="647">
        <f>+COUNTIF(C55:AM55,"MD")</f>
        <v>0</v>
      </c>
      <c r="G144" s="647">
        <f>+COUNTIF(C55:AM55,"NP")</f>
        <v>0</v>
      </c>
      <c r="H144" s="647">
        <f>+COUNTIF(C55:AM55,"PK")</f>
        <v>0</v>
      </c>
      <c r="I144" s="647">
        <f>+COUNTIF(C55:AM55,"SL")</f>
        <v>0</v>
      </c>
      <c r="J144" s="647">
        <f>+COUNTIF(C55:AM55,"PO")</f>
        <v>16</v>
      </c>
      <c r="K144" s="647">
        <f>+COUNTIF(C55:AM55,"MT")</f>
        <v>0</v>
      </c>
      <c r="L144" s="647">
        <f>+COUNTIF(C55:AM55,"T")</f>
        <v>0</v>
      </c>
      <c r="M144" s="647">
        <f>+COUNTIF(C55:AM55,"UN")</f>
        <v>0</v>
      </c>
      <c r="N144" s="647">
        <f>+COUNTIF(C55:AM55,"AL")</f>
        <v>5</v>
      </c>
      <c r="O144" s="647">
        <f>+COUNTIF(C55:AM55,"ML")</f>
        <v>0</v>
      </c>
      <c r="P144" s="647">
        <f>+COUNTIF(C55:AM55,"VT")</f>
        <v>0</v>
      </c>
      <c r="Q144" s="647">
        <f>+COUNTIF(C55:AM55,"WE")</f>
        <v>10</v>
      </c>
      <c r="R144" s="886">
        <f>+SUM(C144,D144,E144,F144,G144,H144,I144,J144,K144,L144)</f>
        <v>16</v>
      </c>
      <c r="S144" s="886"/>
      <c r="T144" s="886">
        <f>+SUM(M144,N144,O144,Q144,R144)</f>
        <v>31</v>
      </c>
      <c r="U144" s="887"/>
      <c r="V144"/>
      <c r="W144"/>
      <c r="X144"/>
      <c r="Y144"/>
      <c r="Z144"/>
      <c r="AA144"/>
      <c r="AB144"/>
      <c r="AC144"/>
      <c r="AD144"/>
      <c r="AE144"/>
      <c r="AF144"/>
      <c r="AG144"/>
      <c r="AH144"/>
      <c r="AI144"/>
      <c r="AJ144"/>
      <c r="AK144"/>
      <c r="AL144"/>
      <c r="AM144"/>
      <c r="AN144"/>
    </row>
    <row r="145" spans="1:21" s="655" customFormat="1" ht="22.5">
      <c r="A145" s="784"/>
      <c r="B145" s="656" t="s">
        <v>139</v>
      </c>
      <c r="C145" s="657">
        <f aca="true" t="shared" si="13" ref="C145:Q145">+SUM(C140:C144)</f>
        <v>0</v>
      </c>
      <c r="D145" s="657">
        <f t="shared" si="13"/>
        <v>0</v>
      </c>
      <c r="E145" s="657">
        <f t="shared" si="13"/>
        <v>32</v>
      </c>
      <c r="F145" s="657">
        <f t="shared" si="13"/>
        <v>0</v>
      </c>
      <c r="G145" s="657">
        <f t="shared" si="13"/>
        <v>0</v>
      </c>
      <c r="H145" s="657">
        <f t="shared" si="13"/>
        <v>8</v>
      </c>
      <c r="I145" s="657">
        <f t="shared" si="13"/>
        <v>40</v>
      </c>
      <c r="J145" s="657">
        <f t="shared" si="13"/>
        <v>20</v>
      </c>
      <c r="K145" s="657">
        <f t="shared" si="13"/>
        <v>0</v>
      </c>
      <c r="L145" s="657">
        <f t="shared" si="13"/>
        <v>4</v>
      </c>
      <c r="M145" s="657">
        <f t="shared" si="13"/>
        <v>0</v>
      </c>
      <c r="N145" s="657">
        <f t="shared" si="13"/>
        <v>5</v>
      </c>
      <c r="O145" s="657">
        <f t="shared" si="13"/>
        <v>0</v>
      </c>
      <c r="P145" s="657">
        <f t="shared" si="13"/>
        <v>0</v>
      </c>
      <c r="Q145" s="657">
        <f t="shared" si="13"/>
        <v>46</v>
      </c>
      <c r="R145" s="880">
        <f>+SUM(R140:S144)</f>
        <v>104</v>
      </c>
      <c r="S145" s="880"/>
      <c r="T145" s="880">
        <f>+SUM(T140:U144)</f>
        <v>155</v>
      </c>
      <c r="U145" s="881"/>
    </row>
    <row r="146" spans="1:21" s="667" customFormat="1" ht="23.25" thickBot="1">
      <c r="A146" s="791"/>
      <c r="B146" s="665" t="s">
        <v>140</v>
      </c>
      <c r="C146" s="666">
        <f aca="true" t="shared" si="14" ref="C146:R146">+SUM(C139,C145)</f>
        <v>150</v>
      </c>
      <c r="D146" s="666">
        <f t="shared" si="14"/>
        <v>0</v>
      </c>
      <c r="E146" s="666">
        <f t="shared" si="14"/>
        <v>34</v>
      </c>
      <c r="F146" s="666">
        <f t="shared" si="14"/>
        <v>40</v>
      </c>
      <c r="G146" s="666">
        <f t="shared" si="14"/>
        <v>164</v>
      </c>
      <c r="H146" s="666">
        <f t="shared" si="14"/>
        <v>50</v>
      </c>
      <c r="I146" s="666">
        <f t="shared" si="14"/>
        <v>104</v>
      </c>
      <c r="J146" s="666">
        <f t="shared" si="14"/>
        <v>166</v>
      </c>
      <c r="K146" s="666">
        <f t="shared" si="14"/>
        <v>46</v>
      </c>
      <c r="L146" s="666">
        <f t="shared" si="14"/>
        <v>58</v>
      </c>
      <c r="M146" s="666">
        <f t="shared" si="14"/>
        <v>15</v>
      </c>
      <c r="N146" s="666">
        <f t="shared" si="14"/>
        <v>47</v>
      </c>
      <c r="O146" s="666">
        <f t="shared" si="14"/>
        <v>0</v>
      </c>
      <c r="P146" s="666">
        <f t="shared" si="14"/>
        <v>67</v>
      </c>
      <c r="Q146" s="666">
        <f t="shared" si="14"/>
        <v>274</v>
      </c>
      <c r="R146" s="878">
        <f t="shared" si="14"/>
        <v>812</v>
      </c>
      <c r="S146" s="878"/>
      <c r="T146" s="878">
        <f>+SUM(T139,T145)</f>
        <v>1215</v>
      </c>
      <c r="U146" s="879"/>
    </row>
    <row r="147" spans="1:40" ht="15" customHeight="1">
      <c r="A147" s="783" t="s">
        <v>8</v>
      </c>
      <c r="B147" s="357" t="s">
        <v>19</v>
      </c>
      <c r="C147" s="645">
        <f>+COUNTIF(C62:AM62,"BD")</f>
        <v>0</v>
      </c>
      <c r="D147" s="645">
        <f>+COUNTIF(C62:AM62,"BH")</f>
        <v>7</v>
      </c>
      <c r="E147" s="645">
        <f>+COUNTIF(C62:AM62,"IN")</f>
        <v>0</v>
      </c>
      <c r="F147" s="645">
        <f>+COUNTIF(C62:AM62,"MD")</f>
        <v>0</v>
      </c>
      <c r="G147" s="645">
        <f>+COUNTIF(C62:AM62,"NP")</f>
        <v>0</v>
      </c>
      <c r="H147" s="645">
        <f>+COUNTIF(C62:AM62,"PK")</f>
        <v>0</v>
      </c>
      <c r="I147" s="645">
        <f>+COUNTIF(C62:AM62,"SL")</f>
        <v>0</v>
      </c>
      <c r="J147" s="645">
        <f>+COUNTIF(C62:AM62,"PO")</f>
        <v>4</v>
      </c>
      <c r="K147" s="645">
        <f>+COUNTIF(C62:AM62,"MT")</f>
        <v>3</v>
      </c>
      <c r="L147" s="645">
        <f>+COUNTIF(C62:AM62,"T")</f>
        <v>3</v>
      </c>
      <c r="M147" s="645">
        <f>+COUNTIF(C62:AM62,"UN")</f>
        <v>1</v>
      </c>
      <c r="N147" s="645">
        <f>+COUNTIF(C62:AM62,"AL")</f>
        <v>7</v>
      </c>
      <c r="O147" s="645">
        <f>+COUNTIF(C62:AM62,"ML")</f>
        <v>0</v>
      </c>
      <c r="P147" s="645">
        <f>+COUNTIF(C62:AM62,"VT")</f>
        <v>0</v>
      </c>
      <c r="Q147" s="645">
        <f>+COUNTIF(C62:AM62,"WE")</f>
        <v>5</v>
      </c>
      <c r="R147" s="888">
        <f>+SUM(C147,D147,E147,F147,G147,H147,I147,J147,K147,L147)</f>
        <v>17</v>
      </c>
      <c r="S147" s="888"/>
      <c r="T147" s="888">
        <f>+SUM(M147,N147,O147,P147,Q147,R147)</f>
        <v>30</v>
      </c>
      <c r="U147" s="889"/>
      <c r="V147"/>
      <c r="W147"/>
      <c r="X147"/>
      <c r="Y147"/>
      <c r="Z147"/>
      <c r="AA147"/>
      <c r="AB147"/>
      <c r="AC147"/>
      <c r="AD147"/>
      <c r="AE147"/>
      <c r="AF147"/>
      <c r="AG147"/>
      <c r="AH147"/>
      <c r="AI147"/>
      <c r="AJ147"/>
      <c r="AK147"/>
      <c r="AL147"/>
      <c r="AM147"/>
      <c r="AN147"/>
    </row>
    <row r="148" spans="1:40" ht="15" customHeight="1">
      <c r="A148" s="784"/>
      <c r="B148" s="67" t="s">
        <v>21</v>
      </c>
      <c r="C148" s="84">
        <f>+COUNTIF(C63:AM63,"BD")</f>
        <v>0</v>
      </c>
      <c r="D148" s="84">
        <f>+COUNTIF(C63:AM63,"BH")</f>
        <v>7</v>
      </c>
      <c r="E148" s="84">
        <f>+COUNTIF(C63:AM63,"IN")</f>
        <v>0</v>
      </c>
      <c r="F148" s="84">
        <f>+COUNTIF(C63:AM63,"MD")</f>
        <v>0</v>
      </c>
      <c r="G148" s="84">
        <f>+COUNTIF(C63:AM63,"NP")</f>
        <v>0</v>
      </c>
      <c r="H148" s="84">
        <f>+COUNTIF(C63:AM63,"PK")</f>
        <v>0</v>
      </c>
      <c r="I148" s="84">
        <f>+COUNTIF(C63:AM63,"SL")</f>
        <v>0</v>
      </c>
      <c r="J148" s="84">
        <f>+COUNTIF(C63:AM63,"PO")</f>
        <v>4</v>
      </c>
      <c r="K148" s="84">
        <f>+COUNTIF(C63:AM63,"MT")</f>
        <v>3</v>
      </c>
      <c r="L148" s="84">
        <f>+COUNTIF(C63:AM63,"T")</f>
        <v>3</v>
      </c>
      <c r="M148" s="84">
        <f>+COUNTIF(C63:AM63,"UN")</f>
        <v>1</v>
      </c>
      <c r="N148" s="84">
        <f>+COUNTIF(C63:AM63,"AL")</f>
        <v>7</v>
      </c>
      <c r="O148" s="84">
        <f>+COUNTIF(C63:AM63,"ML")</f>
        <v>0</v>
      </c>
      <c r="P148" s="84">
        <f>+COUNTIF(C63:AM63,"VT")</f>
        <v>0</v>
      </c>
      <c r="Q148" s="84">
        <f>+COUNTIF(C63:AM63,"WE")</f>
        <v>5</v>
      </c>
      <c r="R148" s="890">
        <f>+SUM(C148,D148,E148,F148,G148,H148,I148,J148,K148,L148)</f>
        <v>17</v>
      </c>
      <c r="S148" s="890"/>
      <c r="T148" s="890">
        <f>+SUM(M148,N148,O148,P148,Q148,R148)</f>
        <v>30</v>
      </c>
      <c r="U148" s="891"/>
      <c r="V148"/>
      <c r="W148"/>
      <c r="X148"/>
      <c r="Y148"/>
      <c r="Z148"/>
      <c r="AA148"/>
      <c r="AB148"/>
      <c r="AC148"/>
      <c r="AD148"/>
      <c r="AE148"/>
      <c r="AF148"/>
      <c r="AG148"/>
      <c r="AH148"/>
      <c r="AI148"/>
      <c r="AJ148"/>
      <c r="AK148"/>
      <c r="AL148"/>
      <c r="AM148"/>
      <c r="AN148"/>
    </row>
    <row r="149" spans="1:40" ht="15">
      <c r="A149" s="784"/>
      <c r="B149" s="391" t="s">
        <v>22</v>
      </c>
      <c r="C149" s="85">
        <f>+COUNTIF(C64:AM64,"BD")</f>
        <v>0</v>
      </c>
      <c r="D149" s="85">
        <f>+COUNTIF(C64:AM64,"BH")</f>
        <v>7</v>
      </c>
      <c r="E149" s="85">
        <f>+COUNTIF(C64:AM64,"IN")</f>
        <v>0</v>
      </c>
      <c r="F149" s="85">
        <f>+COUNTIF(C64:AM64,"MD")</f>
        <v>0</v>
      </c>
      <c r="G149" s="85">
        <f>+COUNTIF(C64:AM64,"NP")</f>
        <v>0</v>
      </c>
      <c r="H149" s="85">
        <f>+COUNTIF(C64:AM64,"PK")</f>
        <v>0</v>
      </c>
      <c r="I149" s="85">
        <f>+COUNTIF(C64:AM64,"SL")</f>
        <v>0</v>
      </c>
      <c r="J149" s="85">
        <f>+COUNTIF(C64:AM64,"PO")</f>
        <v>4</v>
      </c>
      <c r="K149" s="85">
        <f>+COUNTIF(C64:AM64,"MT")</f>
        <v>3</v>
      </c>
      <c r="L149" s="85">
        <f>+COUNTIF(C64:AM64,"T")</f>
        <v>3</v>
      </c>
      <c r="M149" s="85">
        <f>+COUNTIF(C64:AM64,"UN")</f>
        <v>1</v>
      </c>
      <c r="N149" s="85">
        <f>+COUNTIF(C64:AM64,"AL")</f>
        <v>7</v>
      </c>
      <c r="O149" s="85">
        <f>+COUNTIF(C64:AM64,"ML")</f>
        <v>0</v>
      </c>
      <c r="P149" s="85">
        <f>+COUNTIF(C64:AM64,"VT")</f>
        <v>0</v>
      </c>
      <c r="Q149" s="85">
        <f>+COUNTIF(C64:AM64,"WE")</f>
        <v>5</v>
      </c>
      <c r="R149" s="882">
        <f>+SUM(C149,D149,E149,F149,G149,H149,I149,J149,K149,L149)</f>
        <v>17</v>
      </c>
      <c r="S149" s="882"/>
      <c r="T149" s="882">
        <f>+SUM(M149,N149,O149,P149,Q149,R149)</f>
        <v>30</v>
      </c>
      <c r="U149" s="883"/>
      <c r="V149"/>
      <c r="W149"/>
      <c r="X149"/>
      <c r="Y149"/>
      <c r="Z149"/>
      <c r="AA149"/>
      <c r="AB149"/>
      <c r="AC149"/>
      <c r="AD149"/>
      <c r="AE149"/>
      <c r="AF149"/>
      <c r="AG149"/>
      <c r="AH149"/>
      <c r="AI149"/>
      <c r="AJ149"/>
      <c r="AK149"/>
      <c r="AL149"/>
      <c r="AM149"/>
      <c r="AN149"/>
    </row>
    <row r="150" spans="1:40" ht="15" customHeight="1">
      <c r="A150" s="784"/>
      <c r="B150" s="71" t="s">
        <v>20</v>
      </c>
      <c r="C150" s="86">
        <f>+COUNTIF(C68:AM68,"BD")</f>
        <v>0</v>
      </c>
      <c r="D150" s="86">
        <f>+COUNTIF(C65:AM65,"BH")</f>
        <v>7</v>
      </c>
      <c r="E150" s="86">
        <f>+COUNTIF(C65:AM65,"IN")</f>
        <v>0</v>
      </c>
      <c r="F150" s="86">
        <f>+COUNTIF(C65:AM65,"MD")</f>
        <v>0</v>
      </c>
      <c r="G150" s="86">
        <f>+COUNTIF(C65:AM65,"NP")</f>
        <v>0</v>
      </c>
      <c r="H150" s="86">
        <f>+COUNTIF(C65:AM65,"PK")</f>
        <v>0</v>
      </c>
      <c r="I150" s="86">
        <f>+COUNTIF(C65:AM65,"SL")</f>
        <v>0</v>
      </c>
      <c r="J150" s="86">
        <f>+COUNTIF(C65:AM65,"PO")</f>
        <v>4</v>
      </c>
      <c r="K150" s="86">
        <f>+COUNTIF(C65:AM65,"MT")</f>
        <v>3</v>
      </c>
      <c r="L150" s="86">
        <f>+COUNTIF(C65:AM65,"T")</f>
        <v>3</v>
      </c>
      <c r="M150" s="86">
        <f>+COUNTIF(C65:AM65,"UN")</f>
        <v>1</v>
      </c>
      <c r="N150" s="86">
        <f>+COUNTIF(C65:AM65,"AL")</f>
        <v>7</v>
      </c>
      <c r="O150" s="86">
        <f>+COUNTIF(C65:AM65,"ML")</f>
        <v>0</v>
      </c>
      <c r="P150" s="86">
        <f>+COUNTIF(C65:AM65,"VT")</f>
        <v>0</v>
      </c>
      <c r="Q150" s="86">
        <f>+COUNTIF(C65:AM65,"WE")</f>
        <v>5</v>
      </c>
      <c r="R150" s="884">
        <f>+SUM(C150,D150,E150,F150,G150,H150,I150,J150,K150,L150)</f>
        <v>17</v>
      </c>
      <c r="S150" s="884"/>
      <c r="T150" s="884">
        <f>+SUM(M150,N150,O150,P150,Q150,R150)</f>
        <v>30</v>
      </c>
      <c r="U150" s="885"/>
      <c r="V150"/>
      <c r="W150"/>
      <c r="X150"/>
      <c r="Y150"/>
      <c r="Z150"/>
      <c r="AA150"/>
      <c r="AB150"/>
      <c r="AC150"/>
      <c r="AD150"/>
      <c r="AE150"/>
      <c r="AF150"/>
      <c r="AG150"/>
      <c r="AH150"/>
      <c r="AI150"/>
      <c r="AJ150"/>
      <c r="AK150"/>
      <c r="AL150"/>
      <c r="AM150"/>
      <c r="AN150"/>
    </row>
    <row r="151" spans="1:40" ht="15">
      <c r="A151" s="784"/>
      <c r="B151" s="646" t="s">
        <v>36</v>
      </c>
      <c r="C151" s="647">
        <f>+COUNTIF(C66:AM66,"BD")</f>
        <v>0</v>
      </c>
      <c r="D151" s="647">
        <f>+COUNTIF(C66:AM66,"BH")</f>
        <v>0</v>
      </c>
      <c r="E151" s="647">
        <f>+COUNTIF(C66:AM66,"IN")</f>
        <v>0</v>
      </c>
      <c r="F151" s="647">
        <f>+COUNTIF(C66:AM66,"MD")</f>
        <v>0</v>
      </c>
      <c r="G151" s="647">
        <f>+COUNTIF(C66:AM66,"NP")</f>
        <v>0</v>
      </c>
      <c r="H151" s="647">
        <f>+COUNTIF(C66:AM66,"PK")</f>
        <v>0</v>
      </c>
      <c r="I151" s="647">
        <f>+COUNTIF(C66:AM66,"SL")</f>
        <v>0</v>
      </c>
      <c r="J151" s="647">
        <f>+COUNTIF(C66:AM66,"PO")</f>
        <v>16</v>
      </c>
      <c r="K151" s="647">
        <f>+COUNTIF(C66:AM66,"MT")</f>
        <v>4</v>
      </c>
      <c r="L151" s="647">
        <f>+COUNTIF(C66:AM66,"T")</f>
        <v>3</v>
      </c>
      <c r="M151" s="647">
        <f>+COUNTIF(C66:AM66,"UN")</f>
        <v>1</v>
      </c>
      <c r="N151" s="647">
        <f>+COUNTIF(C66:AM66,"AL")</f>
        <v>0</v>
      </c>
      <c r="O151" s="647">
        <f>+COUNTIF(C66:AM66,"ML")</f>
        <v>0</v>
      </c>
      <c r="P151" s="647">
        <f>+COUNTIF(C66:AM66,"VT")</f>
        <v>0</v>
      </c>
      <c r="Q151" s="647">
        <f>+COUNTIF(C66:AM66,"WE")</f>
        <v>6</v>
      </c>
      <c r="R151" s="886">
        <f>+SUM(C151,D151,E151,F151,G151,H151,I151,J151,K151,L151)</f>
        <v>23</v>
      </c>
      <c r="S151" s="886"/>
      <c r="T151" s="886">
        <f>+SUM(M151,N151,O151,Q151,R151)</f>
        <v>30</v>
      </c>
      <c r="U151" s="887"/>
      <c r="V151"/>
      <c r="W151"/>
      <c r="X151"/>
      <c r="Y151"/>
      <c r="Z151"/>
      <c r="AA151"/>
      <c r="AB151"/>
      <c r="AC151"/>
      <c r="AD151"/>
      <c r="AE151"/>
      <c r="AF151"/>
      <c r="AG151"/>
      <c r="AH151"/>
      <c r="AI151"/>
      <c r="AJ151"/>
      <c r="AK151"/>
      <c r="AL151"/>
      <c r="AM151"/>
      <c r="AN151"/>
    </row>
    <row r="152" spans="1:21" s="655" customFormat="1" ht="22.5">
      <c r="A152" s="784"/>
      <c r="B152" s="656" t="s">
        <v>139</v>
      </c>
      <c r="C152" s="657">
        <f aca="true" t="shared" si="15" ref="C152:Q152">+SUM(C147:C151)</f>
        <v>0</v>
      </c>
      <c r="D152" s="657">
        <f t="shared" si="15"/>
        <v>28</v>
      </c>
      <c r="E152" s="657">
        <f t="shared" si="15"/>
        <v>0</v>
      </c>
      <c r="F152" s="657">
        <f t="shared" si="15"/>
        <v>0</v>
      </c>
      <c r="G152" s="657">
        <f t="shared" si="15"/>
        <v>0</v>
      </c>
      <c r="H152" s="657">
        <f t="shared" si="15"/>
        <v>0</v>
      </c>
      <c r="I152" s="657">
        <f t="shared" si="15"/>
        <v>0</v>
      </c>
      <c r="J152" s="657">
        <f t="shared" si="15"/>
        <v>32</v>
      </c>
      <c r="K152" s="657">
        <f t="shared" si="15"/>
        <v>16</v>
      </c>
      <c r="L152" s="657">
        <f t="shared" si="15"/>
        <v>15</v>
      </c>
      <c r="M152" s="657">
        <f t="shared" si="15"/>
        <v>5</v>
      </c>
      <c r="N152" s="657">
        <f t="shared" si="15"/>
        <v>28</v>
      </c>
      <c r="O152" s="657">
        <f t="shared" si="15"/>
        <v>0</v>
      </c>
      <c r="P152" s="657">
        <f t="shared" si="15"/>
        <v>0</v>
      </c>
      <c r="Q152" s="657">
        <f t="shared" si="15"/>
        <v>26</v>
      </c>
      <c r="R152" s="880">
        <f>+SUM(R147:S151)</f>
        <v>91</v>
      </c>
      <c r="S152" s="880"/>
      <c r="T152" s="880">
        <f>+SUM(T147:U151)</f>
        <v>150</v>
      </c>
      <c r="U152" s="881"/>
    </row>
    <row r="153" spans="1:21" s="653" customFormat="1" ht="23.25" thickBot="1">
      <c r="A153" s="785"/>
      <c r="B153" s="651" t="s">
        <v>140</v>
      </c>
      <c r="C153" s="654">
        <f aca="true" t="shared" si="16" ref="C153:R153">+SUM(C146,C152)</f>
        <v>150</v>
      </c>
      <c r="D153" s="654">
        <f t="shared" si="16"/>
        <v>28</v>
      </c>
      <c r="E153" s="654">
        <f t="shared" si="16"/>
        <v>34</v>
      </c>
      <c r="F153" s="654">
        <f t="shared" si="16"/>
        <v>40</v>
      </c>
      <c r="G153" s="654">
        <f t="shared" si="16"/>
        <v>164</v>
      </c>
      <c r="H153" s="654">
        <f t="shared" si="16"/>
        <v>50</v>
      </c>
      <c r="I153" s="654">
        <f t="shared" si="16"/>
        <v>104</v>
      </c>
      <c r="J153" s="654">
        <f t="shared" si="16"/>
        <v>198</v>
      </c>
      <c r="K153" s="654">
        <f t="shared" si="16"/>
        <v>62</v>
      </c>
      <c r="L153" s="654">
        <f t="shared" si="16"/>
        <v>73</v>
      </c>
      <c r="M153" s="654">
        <f t="shared" si="16"/>
        <v>20</v>
      </c>
      <c r="N153" s="654">
        <f t="shared" si="16"/>
        <v>75</v>
      </c>
      <c r="O153" s="654">
        <f t="shared" si="16"/>
        <v>0</v>
      </c>
      <c r="P153" s="654">
        <f t="shared" si="16"/>
        <v>67</v>
      </c>
      <c r="Q153" s="654">
        <f t="shared" si="16"/>
        <v>300</v>
      </c>
      <c r="R153" s="892">
        <f t="shared" si="16"/>
        <v>903</v>
      </c>
      <c r="S153" s="892"/>
      <c r="T153" s="892">
        <f>+SUM(T146,T152)</f>
        <v>1365</v>
      </c>
      <c r="U153" s="893"/>
    </row>
    <row r="154" spans="1:40" ht="15" customHeight="1">
      <c r="A154" s="792" t="s">
        <v>9</v>
      </c>
      <c r="B154" s="362" t="s">
        <v>19</v>
      </c>
      <c r="C154" s="650">
        <f>+COUNTIF(C68:AM68,"BD")</f>
        <v>0</v>
      </c>
      <c r="D154" s="650">
        <f>+COUNTIF(C68:AM68,"BH")</f>
        <v>0</v>
      </c>
      <c r="E154" s="650">
        <f>+COUNTIF(C68:AM68,"IN")</f>
        <v>0</v>
      </c>
      <c r="F154" s="650">
        <f>+COUNTIF(C68:AM68,"MD")</f>
        <v>0</v>
      </c>
      <c r="G154" s="650">
        <f>+COUNTIF(C68:AM68,"NP")</f>
        <v>0</v>
      </c>
      <c r="H154" s="650">
        <f>+COUNTIF(C68:AM68,"PK")</f>
        <v>5</v>
      </c>
      <c r="I154" s="650">
        <f>+COUNTIF(C68:AM68,"SL")</f>
        <v>10</v>
      </c>
      <c r="J154" s="650">
        <f>+COUNTIF(C68:AM68,"PO")</f>
        <v>5</v>
      </c>
      <c r="K154" s="650">
        <f>+COUNTIF(C68:AM68,"MT")</f>
        <v>2</v>
      </c>
      <c r="L154" s="650">
        <f>+COUNTIF(C68:AM68,"T")</f>
        <v>1</v>
      </c>
      <c r="M154" s="650">
        <f>+COUNTIF(C68:AM68,"UN")</f>
        <v>0</v>
      </c>
      <c r="N154" s="650">
        <f>+COUNTIF(C68:AM68,"AL")</f>
        <v>0</v>
      </c>
      <c r="O154" s="650">
        <f>+COUNTIF(C68:AM68,"ML")</f>
        <v>0</v>
      </c>
      <c r="P154" s="650">
        <f>+COUNTIF(C68:AM68,"VT")</f>
        <v>0</v>
      </c>
      <c r="Q154" s="650">
        <f>+COUNTIF(C68:AM68,"WE")</f>
        <v>8</v>
      </c>
      <c r="R154" s="908">
        <f>+SUM(C154,D154,E154,F154,G154,H154,I154,J154,K154,L154)</f>
        <v>23</v>
      </c>
      <c r="S154" s="908"/>
      <c r="T154" s="908">
        <f>+SUM(M154,N154,O154,P154,Q154,R154)</f>
        <v>31</v>
      </c>
      <c r="U154" s="909"/>
      <c r="V154"/>
      <c r="W154"/>
      <c r="X154"/>
      <c r="Y154"/>
      <c r="Z154"/>
      <c r="AA154"/>
      <c r="AB154"/>
      <c r="AC154"/>
      <c r="AD154"/>
      <c r="AE154"/>
      <c r="AF154"/>
      <c r="AG154"/>
      <c r="AH154"/>
      <c r="AI154"/>
      <c r="AJ154"/>
      <c r="AK154"/>
      <c r="AL154"/>
      <c r="AM154"/>
      <c r="AN154"/>
    </row>
    <row r="155" spans="1:40" ht="15">
      <c r="A155" s="784"/>
      <c r="B155" s="67" t="s">
        <v>21</v>
      </c>
      <c r="C155" s="84">
        <f>+COUNTIF(C69:AM69,"BD")</f>
        <v>0</v>
      </c>
      <c r="D155" s="84">
        <f>+COUNTIF(C69:AM69,"BH")</f>
        <v>0</v>
      </c>
      <c r="E155" s="84">
        <f>+COUNTIF(C69:AM69,"IN")</f>
        <v>0</v>
      </c>
      <c r="F155" s="84">
        <f>+COUNTIF(C69:AM69,"MD")</f>
        <v>0</v>
      </c>
      <c r="G155" s="84">
        <f>+COUNTIF(C69:AM69,"NP")</f>
        <v>0</v>
      </c>
      <c r="H155" s="84">
        <f>+COUNTIF(C69:AM69,"PK")</f>
        <v>5</v>
      </c>
      <c r="I155" s="84">
        <f>+COUNTIF(C69:AM69,"SL")</f>
        <v>10</v>
      </c>
      <c r="J155" s="84">
        <f>+COUNTIF(C69:AM69,"PO")</f>
        <v>5</v>
      </c>
      <c r="K155" s="84">
        <f>+COUNTIF(C69:AM69,"MT")</f>
        <v>2</v>
      </c>
      <c r="L155" s="84">
        <f>+COUNTIF(C69:AM69,"T")</f>
        <v>1</v>
      </c>
      <c r="M155" s="84">
        <f>+COUNTIF(C69:AM69,"UN")</f>
        <v>0</v>
      </c>
      <c r="N155" s="84">
        <f>+COUNTIF(C69:AM69,"AL")</f>
        <v>0</v>
      </c>
      <c r="O155" s="84">
        <f>+COUNTIF(C69:AM69,"ML")</f>
        <v>0</v>
      </c>
      <c r="P155" s="84">
        <f>+COUNTIF(C69:AM69,"VT")</f>
        <v>0</v>
      </c>
      <c r="Q155" s="84">
        <f>+COUNTIF(C69:AM69,"WE")</f>
        <v>8</v>
      </c>
      <c r="R155" s="890">
        <f>+SUM(C155,D155,E155,F155,G155,H155,I155,J155,K155,L155)</f>
        <v>23</v>
      </c>
      <c r="S155" s="890"/>
      <c r="T155" s="890">
        <f>+SUM(M155,N155,O155,P155,Q155,R155)</f>
        <v>31</v>
      </c>
      <c r="U155" s="891"/>
      <c r="V155"/>
      <c r="W155"/>
      <c r="X155"/>
      <c r="Y155"/>
      <c r="Z155"/>
      <c r="AA155"/>
      <c r="AB155"/>
      <c r="AC155"/>
      <c r="AD155"/>
      <c r="AE155"/>
      <c r="AF155"/>
      <c r="AG155"/>
      <c r="AH155"/>
      <c r="AI155"/>
      <c r="AJ155"/>
      <c r="AK155"/>
      <c r="AL155"/>
      <c r="AM155"/>
      <c r="AN155"/>
    </row>
    <row r="156" spans="1:40" ht="15">
      <c r="A156" s="784"/>
      <c r="B156" s="391" t="s">
        <v>22</v>
      </c>
      <c r="C156" s="85">
        <f>+COUNTIF(C70:AM70,"BD")</f>
        <v>0</v>
      </c>
      <c r="D156" s="85">
        <f>+COUNTIF(C70:AM70,"BH")</f>
        <v>0</v>
      </c>
      <c r="E156" s="85">
        <f>+COUNTIF(C70:AM70,"IN")</f>
        <v>0</v>
      </c>
      <c r="F156" s="85">
        <f>+COUNTIF(C70:AM70,"MD")</f>
        <v>0</v>
      </c>
      <c r="G156" s="85">
        <f>+COUNTIF(C70:AM70,"NP")</f>
        <v>0</v>
      </c>
      <c r="H156" s="85">
        <f>+COUNTIF(C70:AM70,"PK")</f>
        <v>5</v>
      </c>
      <c r="I156" s="85">
        <f>+COUNTIF(C70:AM70,"SL")</f>
        <v>10</v>
      </c>
      <c r="J156" s="85">
        <f>+COUNTIF(C70:AM70,"PO")</f>
        <v>0</v>
      </c>
      <c r="K156" s="85">
        <f>+COUNTIF(C70:AM70,"MT")</f>
        <v>2</v>
      </c>
      <c r="L156" s="85">
        <f>+COUNTIF(C70:AM70,"T")</f>
        <v>1</v>
      </c>
      <c r="M156" s="85">
        <f>+COUNTIF(C70:AM70,"UN")</f>
        <v>0</v>
      </c>
      <c r="N156" s="85">
        <f>+COUNTIF(C70:AM70,"AL")</f>
        <v>5</v>
      </c>
      <c r="O156" s="85">
        <f>+COUNTIF(C70:AM70,"ML")</f>
        <v>0</v>
      </c>
      <c r="P156" s="85">
        <f>+COUNTIF(C70:AM70,"VT")</f>
        <v>0</v>
      </c>
      <c r="Q156" s="85">
        <f>+COUNTIF(C70:AM70,"WE")</f>
        <v>8</v>
      </c>
      <c r="R156" s="882">
        <f>+SUM(C156,D156,E156,F156,G156,H156,I156,J156,K156,L156)</f>
        <v>18</v>
      </c>
      <c r="S156" s="882"/>
      <c r="T156" s="882">
        <f>+SUM(M156,N156,O156,P156,Q156,R156)</f>
        <v>31</v>
      </c>
      <c r="U156" s="883"/>
      <c r="V156"/>
      <c r="W156"/>
      <c r="X156"/>
      <c r="Y156"/>
      <c r="Z156"/>
      <c r="AA156"/>
      <c r="AB156"/>
      <c r="AC156"/>
      <c r="AD156"/>
      <c r="AE156"/>
      <c r="AF156"/>
      <c r="AG156"/>
      <c r="AH156"/>
      <c r="AI156"/>
      <c r="AJ156"/>
      <c r="AK156"/>
      <c r="AL156"/>
      <c r="AM156"/>
      <c r="AN156"/>
    </row>
    <row r="157" spans="1:40" ht="15">
      <c r="A157" s="784"/>
      <c r="B157" s="71" t="s">
        <v>20</v>
      </c>
      <c r="C157" s="86">
        <f>+COUNTIF(C71:AM71,"BD")</f>
        <v>0</v>
      </c>
      <c r="D157" s="86">
        <f>+COUNTIF(C71:AM71,"BH")</f>
        <v>0</v>
      </c>
      <c r="E157" s="86">
        <f>+COUNTIF(C71:AM71,"IN")</f>
        <v>0</v>
      </c>
      <c r="F157" s="86">
        <f>+COUNTIF(C71:AM71,"MD")</f>
        <v>0</v>
      </c>
      <c r="G157" s="86">
        <f>+COUNTIF(C71:AM71,"NP")</f>
        <v>0</v>
      </c>
      <c r="H157" s="86">
        <f>+COUNTIF(C71:AM71,"PK")</f>
        <v>5</v>
      </c>
      <c r="I157" s="86">
        <f>+COUNTIF(C71:AM71,"SL")</f>
        <v>9</v>
      </c>
      <c r="J157" s="86">
        <f>+COUNTIF(C71:AM71,"PO")</f>
        <v>6</v>
      </c>
      <c r="K157" s="86">
        <f>+COUNTIF(C71:AM71,"MT")</f>
        <v>2</v>
      </c>
      <c r="L157" s="86">
        <f>+COUNTIF(C71:AM71,"T")</f>
        <v>1</v>
      </c>
      <c r="M157" s="86">
        <f>+COUNTIF(C71:AM71,"UN")</f>
        <v>0</v>
      </c>
      <c r="N157" s="86">
        <f>+COUNTIF(C71:AM71,"AL")</f>
        <v>0</v>
      </c>
      <c r="O157" s="86">
        <f>+COUNTIF(C71:AM71,"ML")</f>
        <v>0</v>
      </c>
      <c r="P157" s="86">
        <f>+COUNTIF(C71:AM71,"VT")</f>
        <v>0</v>
      </c>
      <c r="Q157" s="86">
        <f>+COUNTIF(C71:AM71,"WE")</f>
        <v>8</v>
      </c>
      <c r="R157" s="884">
        <f>+SUM(C157,D157,E157,F157,G157,H157,I157,J157,K157,L157)</f>
        <v>23</v>
      </c>
      <c r="S157" s="884"/>
      <c r="T157" s="884">
        <f>+SUM(M157,N157,O157,P157,Q157,R157)</f>
        <v>31</v>
      </c>
      <c r="U157" s="885"/>
      <c r="V157"/>
      <c r="W157"/>
      <c r="X157"/>
      <c r="Y157"/>
      <c r="Z157"/>
      <c r="AA157"/>
      <c r="AB157"/>
      <c r="AC157"/>
      <c r="AD157"/>
      <c r="AE157"/>
      <c r="AF157"/>
      <c r="AG157"/>
      <c r="AH157"/>
      <c r="AI157"/>
      <c r="AJ157"/>
      <c r="AK157"/>
      <c r="AL157"/>
      <c r="AM157"/>
      <c r="AN157"/>
    </row>
    <row r="158" spans="1:40" ht="15.75" customHeight="1">
      <c r="A158" s="784"/>
      <c r="B158" s="646" t="s">
        <v>36</v>
      </c>
      <c r="C158" s="647">
        <f>+COUNTIF(C72:AM72,"BD")</f>
        <v>0</v>
      </c>
      <c r="D158" s="647">
        <f>+COUNTIF(C72:AM72,"BH")</f>
        <v>0</v>
      </c>
      <c r="E158" s="647">
        <f>+COUNTIF(C72:AM72,"IN")</f>
        <v>0</v>
      </c>
      <c r="F158" s="647">
        <f>+COUNTIF(C72:AM72,"MD")</f>
        <v>0</v>
      </c>
      <c r="G158" s="647">
        <f>+COUNTIF(C72:AM72,"NP")</f>
        <v>0</v>
      </c>
      <c r="H158" s="647">
        <f>+COUNTIF(C72:AM72,"PK")</f>
        <v>0</v>
      </c>
      <c r="I158" s="647">
        <f>+COUNTIF(C72:AM72,"SL")</f>
        <v>0</v>
      </c>
      <c r="J158" s="647">
        <f>+COUNTIF(C72:AM72,"PO")</f>
        <v>15</v>
      </c>
      <c r="K158" s="647">
        <f>+COUNTIF(C72:AM72,"MT")</f>
        <v>7</v>
      </c>
      <c r="L158" s="647">
        <f>+COUNTIF(C72:AM72,"T")</f>
        <v>3</v>
      </c>
      <c r="M158" s="647">
        <f>+COUNTIF(C72:AM72,"UN")</f>
        <v>0</v>
      </c>
      <c r="N158" s="647">
        <f>+COUNTIF(C72:AM72,"AL")</f>
        <v>0</v>
      </c>
      <c r="O158" s="647">
        <f>+COUNTIF(C72:AM72,"ML")</f>
        <v>0</v>
      </c>
      <c r="P158" s="647">
        <f>+COUNTIF(C72:AM72,"VT")</f>
        <v>0</v>
      </c>
      <c r="Q158" s="647">
        <f>+COUNTIF(C72:AM72,"WE")</f>
        <v>6</v>
      </c>
      <c r="R158" s="886">
        <f>+SUM(C158,D158,E158,F158,G158,H158,I158,J158,K158,L158)</f>
        <v>25</v>
      </c>
      <c r="S158" s="886"/>
      <c r="T158" s="886">
        <f>+SUM(M158,N158,O158,Q158,R158)</f>
        <v>31</v>
      </c>
      <c r="U158" s="887"/>
      <c r="V158"/>
      <c r="W158"/>
      <c r="X158"/>
      <c r="Y158"/>
      <c r="Z158"/>
      <c r="AA158"/>
      <c r="AB158"/>
      <c r="AC158"/>
      <c r="AD158"/>
      <c r="AE158"/>
      <c r="AF158"/>
      <c r="AG158"/>
      <c r="AH158"/>
      <c r="AI158"/>
      <c r="AJ158"/>
      <c r="AK158"/>
      <c r="AL158"/>
      <c r="AM158"/>
      <c r="AN158"/>
    </row>
    <row r="159" spans="1:21" s="655" customFormat="1" ht="26.25" customHeight="1">
      <c r="A159" s="784"/>
      <c r="B159" s="656" t="s">
        <v>139</v>
      </c>
      <c r="C159" s="657">
        <f aca="true" t="shared" si="17" ref="C159:Q159">+SUM(C154:C158)</f>
        <v>0</v>
      </c>
      <c r="D159" s="657">
        <f t="shared" si="17"/>
        <v>0</v>
      </c>
      <c r="E159" s="657">
        <f t="shared" si="17"/>
        <v>0</v>
      </c>
      <c r="F159" s="657">
        <f t="shared" si="17"/>
        <v>0</v>
      </c>
      <c r="G159" s="657">
        <f t="shared" si="17"/>
        <v>0</v>
      </c>
      <c r="H159" s="657">
        <f t="shared" si="17"/>
        <v>20</v>
      </c>
      <c r="I159" s="657">
        <f t="shared" si="17"/>
        <v>39</v>
      </c>
      <c r="J159" s="657">
        <f t="shared" si="17"/>
        <v>31</v>
      </c>
      <c r="K159" s="657">
        <f t="shared" si="17"/>
        <v>15</v>
      </c>
      <c r="L159" s="657">
        <f t="shared" si="17"/>
        <v>7</v>
      </c>
      <c r="M159" s="657">
        <f t="shared" si="17"/>
        <v>0</v>
      </c>
      <c r="N159" s="657">
        <f t="shared" si="17"/>
        <v>5</v>
      </c>
      <c r="O159" s="657">
        <f t="shared" si="17"/>
        <v>0</v>
      </c>
      <c r="P159" s="657">
        <f t="shared" si="17"/>
        <v>0</v>
      </c>
      <c r="Q159" s="657">
        <f t="shared" si="17"/>
        <v>38</v>
      </c>
      <c r="R159" s="880">
        <f>+SUM(R154:S158)</f>
        <v>112</v>
      </c>
      <c r="S159" s="880"/>
      <c r="T159" s="880">
        <f>+SUM(T154:U158)</f>
        <v>155</v>
      </c>
      <c r="U159" s="881"/>
    </row>
    <row r="160" spans="1:21" s="667" customFormat="1" ht="23.25" customHeight="1" thickBot="1">
      <c r="A160" s="791"/>
      <c r="B160" s="665" t="s">
        <v>140</v>
      </c>
      <c r="C160" s="666">
        <f aca="true" t="shared" si="18" ref="C160:R160">+SUM(C153,C159)</f>
        <v>150</v>
      </c>
      <c r="D160" s="666">
        <f t="shared" si="18"/>
        <v>28</v>
      </c>
      <c r="E160" s="666">
        <f t="shared" si="18"/>
        <v>34</v>
      </c>
      <c r="F160" s="666">
        <f t="shared" si="18"/>
        <v>40</v>
      </c>
      <c r="G160" s="666">
        <f t="shared" si="18"/>
        <v>164</v>
      </c>
      <c r="H160" s="666">
        <f t="shared" si="18"/>
        <v>70</v>
      </c>
      <c r="I160" s="666">
        <f t="shared" si="18"/>
        <v>143</v>
      </c>
      <c r="J160" s="666">
        <f t="shared" si="18"/>
        <v>229</v>
      </c>
      <c r="K160" s="666">
        <f t="shared" si="18"/>
        <v>77</v>
      </c>
      <c r="L160" s="666">
        <f t="shared" si="18"/>
        <v>80</v>
      </c>
      <c r="M160" s="666">
        <f t="shared" si="18"/>
        <v>20</v>
      </c>
      <c r="N160" s="666">
        <f t="shared" si="18"/>
        <v>80</v>
      </c>
      <c r="O160" s="666">
        <f t="shared" si="18"/>
        <v>0</v>
      </c>
      <c r="P160" s="666">
        <f t="shared" si="18"/>
        <v>67</v>
      </c>
      <c r="Q160" s="666">
        <f t="shared" si="18"/>
        <v>338</v>
      </c>
      <c r="R160" s="878">
        <f t="shared" si="18"/>
        <v>1015</v>
      </c>
      <c r="S160" s="878"/>
      <c r="T160" s="878">
        <f>+SUM(T153,T159)</f>
        <v>1520</v>
      </c>
      <c r="U160" s="879"/>
    </row>
    <row r="161" spans="1:40" ht="15" customHeight="1">
      <c r="A161" s="783" t="s">
        <v>10</v>
      </c>
      <c r="B161" s="357" t="s">
        <v>19</v>
      </c>
      <c r="C161" s="645">
        <f>+COUNTIF(C74:AM74,"BD")</f>
        <v>0</v>
      </c>
      <c r="D161" s="645">
        <f>+COUNTIF(C74:AM74,"BH")</f>
        <v>0</v>
      </c>
      <c r="E161" s="645">
        <f>+COUNTIF(C74:AM74,"IN")</f>
        <v>9</v>
      </c>
      <c r="F161" s="645">
        <f>+COUNTIF(C74:AM74,"MD")</f>
        <v>0</v>
      </c>
      <c r="G161" s="645">
        <f>+COUNTIF(C74:AM74,"NP")</f>
        <v>0</v>
      </c>
      <c r="H161" s="645">
        <f>+COUNTIF(C74:AM74,"PK")</f>
        <v>10</v>
      </c>
      <c r="I161" s="645">
        <f>+COUNTIF(C74:AM74,"SL")</f>
        <v>0</v>
      </c>
      <c r="J161" s="645">
        <f>+COUNTIF(C74:AM74,"PO")</f>
        <v>1</v>
      </c>
      <c r="K161" s="645">
        <f>+COUNTIF(C74:AM74,"MT")</f>
        <v>0</v>
      </c>
      <c r="L161" s="645">
        <f>+COUNTIF(C74:AM74,"T")</f>
        <v>1</v>
      </c>
      <c r="M161" s="645">
        <f>+COUNTIF(C74:AM74,"UN")</f>
        <v>1</v>
      </c>
      <c r="N161" s="645">
        <f>+COUNTIF(C74:AM74,"AL")</f>
        <v>0</v>
      </c>
      <c r="O161" s="645">
        <f>+COUNTIF(C74:AM74,"ML")</f>
        <v>0</v>
      </c>
      <c r="P161" s="645">
        <f>+COUNTIF(C74:AM74,"VT")</f>
        <v>0</v>
      </c>
      <c r="Q161" s="645">
        <f>+COUNTIF(C74:AM74,"WE")</f>
        <v>8</v>
      </c>
      <c r="R161" s="888">
        <f>+SUM(C161,D161,E161,F161,G161,H161,I161,J161,K161,L161)</f>
        <v>21</v>
      </c>
      <c r="S161" s="888"/>
      <c r="T161" s="888">
        <f>+SUM(M161,N161,O161,P161,Q161,R161)</f>
        <v>30</v>
      </c>
      <c r="U161" s="889"/>
      <c r="V161"/>
      <c r="W161"/>
      <c r="X161"/>
      <c r="Y161"/>
      <c r="Z161"/>
      <c r="AA161"/>
      <c r="AB161"/>
      <c r="AC161"/>
      <c r="AD161"/>
      <c r="AE161"/>
      <c r="AF161"/>
      <c r="AG161"/>
      <c r="AH161"/>
      <c r="AI161"/>
      <c r="AJ161"/>
      <c r="AK161"/>
      <c r="AL161"/>
      <c r="AM161"/>
      <c r="AN161"/>
    </row>
    <row r="162" spans="1:40" ht="15">
      <c r="A162" s="784"/>
      <c r="B162" s="67" t="s">
        <v>21</v>
      </c>
      <c r="C162" s="84">
        <f>+COUNTIF(C75:AM75,"BD")</f>
        <v>0</v>
      </c>
      <c r="D162" s="84">
        <f>+COUNTIF(C75:AM75,"BH")</f>
        <v>0</v>
      </c>
      <c r="E162" s="84">
        <f>+COUNTIF(C75:AM75,"IN")</f>
        <v>8</v>
      </c>
      <c r="F162" s="84">
        <f>+COUNTIF(C75:AM75,"MD")</f>
        <v>0</v>
      </c>
      <c r="G162" s="84">
        <f>+COUNTIF(C75:AM75,"NP")</f>
        <v>0</v>
      </c>
      <c r="H162" s="84">
        <f>+COUNTIF(C75:AM75,"PK")</f>
        <v>10</v>
      </c>
      <c r="I162" s="84">
        <f>+COUNTIF(C75:AM75,"SL")</f>
        <v>0</v>
      </c>
      <c r="J162" s="84">
        <f>+COUNTIF(C75:AM75,"PO")</f>
        <v>2</v>
      </c>
      <c r="K162" s="84">
        <f>+COUNTIF(C75:AM75,"MT")</f>
        <v>0</v>
      </c>
      <c r="L162" s="84">
        <f>+COUNTIF(C75:AM75,"T")</f>
        <v>1</v>
      </c>
      <c r="M162" s="84">
        <f>+COUNTIF(C75:AM75,"UN")</f>
        <v>1</v>
      </c>
      <c r="N162" s="84">
        <f>+COUNTIF(C75:AM75,"AL")</f>
        <v>0</v>
      </c>
      <c r="O162" s="84">
        <f>+COUNTIF(C75:AM75,"ML")</f>
        <v>0</v>
      </c>
      <c r="P162" s="84">
        <f>+COUNTIF(C75:AM75,"VT")</f>
        <v>0</v>
      </c>
      <c r="Q162" s="84">
        <f>+COUNTIF(C75:AM75,"WE")</f>
        <v>8</v>
      </c>
      <c r="R162" s="890">
        <f>+SUM(C162,D162,E162,F162,G162,H162,I162,J162,K162,L162)</f>
        <v>21</v>
      </c>
      <c r="S162" s="890"/>
      <c r="T162" s="890">
        <f>+SUM(M162,N162,O162,P162,Q162,R162)</f>
        <v>30</v>
      </c>
      <c r="U162" s="891"/>
      <c r="V162"/>
      <c r="W162"/>
      <c r="X162"/>
      <c r="Y162"/>
      <c r="Z162"/>
      <c r="AA162"/>
      <c r="AB162"/>
      <c r="AC162"/>
      <c r="AD162"/>
      <c r="AE162"/>
      <c r="AF162"/>
      <c r="AG162"/>
      <c r="AH162"/>
      <c r="AI162"/>
      <c r="AJ162"/>
      <c r="AK162"/>
      <c r="AL162"/>
      <c r="AM162"/>
      <c r="AN162"/>
    </row>
    <row r="163" spans="1:40" ht="15">
      <c r="A163" s="784"/>
      <c r="B163" s="391" t="s">
        <v>22</v>
      </c>
      <c r="C163" s="85">
        <f>+COUNTIF(C76:AM76,"BD")</f>
        <v>0</v>
      </c>
      <c r="D163" s="85">
        <f>+COUNTIF(C76:AM76,"BH")</f>
        <v>0</v>
      </c>
      <c r="E163" s="85">
        <f>+COUNTIF(C76:AM76,"IN")</f>
        <v>8</v>
      </c>
      <c r="F163" s="85">
        <f>+COUNTIF(C76:AM76,"MD")</f>
        <v>0</v>
      </c>
      <c r="G163" s="85">
        <f>+COUNTIF(C76:AM76,"NP")</f>
        <v>0</v>
      </c>
      <c r="H163" s="85">
        <f>+COUNTIF(C76:AM76,"PK")</f>
        <v>10</v>
      </c>
      <c r="I163" s="85">
        <f>+COUNTIF(C76:AM76,"SL")</f>
        <v>0</v>
      </c>
      <c r="J163" s="85">
        <f>+COUNTIF(C76:AM76,"PO")</f>
        <v>2</v>
      </c>
      <c r="K163" s="85">
        <f>+COUNTIF(C76:AM76,"MT")</f>
        <v>0</v>
      </c>
      <c r="L163" s="85">
        <f>+COUNTIF(C76:AM76,"T")</f>
        <v>1</v>
      </c>
      <c r="M163" s="85">
        <f>+COUNTIF(C76:AM76,"UN")</f>
        <v>1</v>
      </c>
      <c r="N163" s="85">
        <f>+COUNTIF(C76:AM76,"AL")</f>
        <v>0</v>
      </c>
      <c r="O163" s="85">
        <f>+COUNTIF(C76:AM76,"ML")</f>
        <v>0</v>
      </c>
      <c r="P163" s="85">
        <f>+COUNTIF(C76:AM76,"VT")</f>
        <v>0</v>
      </c>
      <c r="Q163" s="85">
        <f>+COUNTIF(C76:AM76,"WE")</f>
        <v>8</v>
      </c>
      <c r="R163" s="882">
        <f>+SUM(C163,D163,E163,F163,G163,H163,I163,J163,K163,L163)</f>
        <v>21</v>
      </c>
      <c r="S163" s="882"/>
      <c r="T163" s="882">
        <f>+SUM(M163,N163,O163,P163,Q163,R163)</f>
        <v>30</v>
      </c>
      <c r="U163" s="883"/>
      <c r="V163"/>
      <c r="W163"/>
      <c r="X163"/>
      <c r="Y163"/>
      <c r="Z163"/>
      <c r="AA163"/>
      <c r="AB163"/>
      <c r="AC163"/>
      <c r="AD163"/>
      <c r="AE163"/>
      <c r="AF163"/>
      <c r="AG163"/>
      <c r="AH163"/>
      <c r="AI163"/>
      <c r="AJ163"/>
      <c r="AK163"/>
      <c r="AL163"/>
      <c r="AM163"/>
      <c r="AN163"/>
    </row>
    <row r="164" spans="1:40" ht="15">
      <c r="A164" s="784"/>
      <c r="B164" s="71" t="s">
        <v>20</v>
      </c>
      <c r="C164" s="86">
        <f>+COUNTIF(C77:AM77,"BD")</f>
        <v>0</v>
      </c>
      <c r="D164" s="86">
        <f>+COUNTIF(C77:AM77,"BH")</f>
        <v>0</v>
      </c>
      <c r="E164" s="86">
        <f>+COUNTIF(C77:AM77,"IN")</f>
        <v>8</v>
      </c>
      <c r="F164" s="86">
        <f>+COUNTIF(C77:AM77,"MD")</f>
        <v>0</v>
      </c>
      <c r="G164" s="86">
        <f>+COUNTIF(C77:AM77,"NP")</f>
        <v>0</v>
      </c>
      <c r="H164" s="86">
        <f>+COUNTIF(C77:AM77,"PK")</f>
        <v>10</v>
      </c>
      <c r="I164" s="86">
        <f>+COUNTIF(C77:AM77,"SL")</f>
        <v>0</v>
      </c>
      <c r="J164" s="86">
        <f>+COUNTIF(C77:AM77,"PO")</f>
        <v>2</v>
      </c>
      <c r="K164" s="86">
        <f>+COUNTIF(C77:AM77,"MT")</f>
        <v>0</v>
      </c>
      <c r="L164" s="86">
        <f>+COUNTIF(C77:AM77,"T")</f>
        <v>1</v>
      </c>
      <c r="M164" s="86">
        <f>+COUNTIF(C77:AM77,"UN")</f>
        <v>1</v>
      </c>
      <c r="N164" s="86">
        <f>+COUNTIF(C77:AM77,"AL")</f>
        <v>0</v>
      </c>
      <c r="O164" s="86">
        <f>+COUNTIF(C77:AM77,"ML")</f>
        <v>0</v>
      </c>
      <c r="P164" s="86">
        <f>+COUNTIF(C77:AM77,"VT")</f>
        <v>0</v>
      </c>
      <c r="Q164" s="86">
        <f>+COUNTIF(C77:AM77,"WE")</f>
        <v>8</v>
      </c>
      <c r="R164" s="884">
        <f>+SUM(C164,D164,E164,F164,G164,H164,I164,J164,K164,L164)</f>
        <v>21</v>
      </c>
      <c r="S164" s="884"/>
      <c r="T164" s="884">
        <f>+SUM(M164,N164,O164,P164,Q164,R164)</f>
        <v>30</v>
      </c>
      <c r="U164" s="885"/>
      <c r="V164"/>
      <c r="W164"/>
      <c r="X164"/>
      <c r="Y164"/>
      <c r="Z164"/>
      <c r="AA164"/>
      <c r="AB164"/>
      <c r="AC164"/>
      <c r="AD164"/>
      <c r="AE164"/>
      <c r="AF164"/>
      <c r="AG164"/>
      <c r="AH164"/>
      <c r="AI164"/>
      <c r="AJ164"/>
      <c r="AK164"/>
      <c r="AL164"/>
      <c r="AM164"/>
      <c r="AN164"/>
    </row>
    <row r="165" spans="1:40" ht="15">
      <c r="A165" s="784"/>
      <c r="B165" s="646" t="s">
        <v>36</v>
      </c>
      <c r="C165" s="647">
        <f>+COUNTIF(C78:AM78,"BD")</f>
        <v>0</v>
      </c>
      <c r="D165" s="647">
        <f>+COUNTIF(C78:AM78,"BH")</f>
        <v>0</v>
      </c>
      <c r="E165" s="647">
        <f>+COUNTIF(C78:AM78,"IN")</f>
        <v>0</v>
      </c>
      <c r="F165" s="647">
        <f>+COUNTIF(C78:AM78,"MD")</f>
        <v>0</v>
      </c>
      <c r="G165" s="647">
        <f>+COUNTIF(C78:AM78,"NP")</f>
        <v>0</v>
      </c>
      <c r="H165" s="647">
        <f>+COUNTIF(C78:AM78,"PK")</f>
        <v>0</v>
      </c>
      <c r="I165" s="647">
        <f>+COUNTIF(C78:AM78,"SL")</f>
        <v>0</v>
      </c>
      <c r="J165" s="647">
        <f>+COUNTIF(C78:AM78,"PO")</f>
        <v>20</v>
      </c>
      <c r="K165" s="647">
        <f>+COUNTIF(C78:AM78,"MT")</f>
        <v>0</v>
      </c>
      <c r="L165" s="647">
        <f>+COUNTIF(C78:AM78,"T")</f>
        <v>0</v>
      </c>
      <c r="M165" s="647">
        <f>+COUNTIF(C78:AM78,"UN")</f>
        <v>1</v>
      </c>
      <c r="N165" s="647">
        <f>+COUNTIF(C78:AM78,"AL")</f>
        <v>0</v>
      </c>
      <c r="O165" s="647">
        <f>+COUNTIF(C78:AM78,"ML")</f>
        <v>0</v>
      </c>
      <c r="P165" s="647">
        <f>+COUNTIF(C78:AM78,"VT")</f>
        <v>0</v>
      </c>
      <c r="Q165" s="647">
        <f>+COUNTIF(C78:AM78,"WE")</f>
        <v>9</v>
      </c>
      <c r="R165" s="886">
        <f>+SUM(C165,D165,E165,F165,G165,H165,I165,J165,K165,L165)</f>
        <v>20</v>
      </c>
      <c r="S165" s="886"/>
      <c r="T165" s="886">
        <f>+SUM(M165,N165,O165,Q165,R165)</f>
        <v>30</v>
      </c>
      <c r="U165" s="887"/>
      <c r="V165"/>
      <c r="W165"/>
      <c r="X165"/>
      <c r="Y165"/>
      <c r="Z165"/>
      <c r="AA165"/>
      <c r="AB165"/>
      <c r="AC165"/>
      <c r="AD165"/>
      <c r="AE165"/>
      <c r="AF165"/>
      <c r="AG165"/>
      <c r="AH165"/>
      <c r="AI165"/>
      <c r="AJ165"/>
      <c r="AK165"/>
      <c r="AL165"/>
      <c r="AM165"/>
      <c r="AN165"/>
    </row>
    <row r="166" spans="1:21" s="655" customFormat="1" ht="22.5">
      <c r="A166" s="784"/>
      <c r="B166" s="656" t="s">
        <v>139</v>
      </c>
      <c r="C166" s="657">
        <f aca="true" t="shared" si="19" ref="C166:Q166">+SUM(C161:C165)</f>
        <v>0</v>
      </c>
      <c r="D166" s="657">
        <f t="shared" si="19"/>
        <v>0</v>
      </c>
      <c r="E166" s="657">
        <f t="shared" si="19"/>
        <v>33</v>
      </c>
      <c r="F166" s="657">
        <f t="shared" si="19"/>
        <v>0</v>
      </c>
      <c r="G166" s="657">
        <f t="shared" si="19"/>
        <v>0</v>
      </c>
      <c r="H166" s="657">
        <f t="shared" si="19"/>
        <v>40</v>
      </c>
      <c r="I166" s="657">
        <f t="shared" si="19"/>
        <v>0</v>
      </c>
      <c r="J166" s="657">
        <f t="shared" si="19"/>
        <v>27</v>
      </c>
      <c r="K166" s="657">
        <f t="shared" si="19"/>
        <v>0</v>
      </c>
      <c r="L166" s="657">
        <f t="shared" si="19"/>
        <v>4</v>
      </c>
      <c r="M166" s="657">
        <f t="shared" si="19"/>
        <v>5</v>
      </c>
      <c r="N166" s="657">
        <f t="shared" si="19"/>
        <v>0</v>
      </c>
      <c r="O166" s="657">
        <f t="shared" si="19"/>
        <v>0</v>
      </c>
      <c r="P166" s="657">
        <f t="shared" si="19"/>
        <v>0</v>
      </c>
      <c r="Q166" s="657">
        <f t="shared" si="19"/>
        <v>41</v>
      </c>
      <c r="R166" s="880">
        <f>+SUM(R161:S165)</f>
        <v>104</v>
      </c>
      <c r="S166" s="880"/>
      <c r="T166" s="880">
        <f>+SUM(T161:U165)</f>
        <v>150</v>
      </c>
      <c r="U166" s="881"/>
    </row>
    <row r="167" spans="1:21" s="667" customFormat="1" ht="23.25" thickBot="1">
      <c r="A167" s="791"/>
      <c r="B167" s="665" t="s">
        <v>140</v>
      </c>
      <c r="C167" s="666">
        <f aca="true" t="shared" si="20" ref="C167:R167">+SUM(C160,C166)</f>
        <v>150</v>
      </c>
      <c r="D167" s="666">
        <f t="shared" si="20"/>
        <v>28</v>
      </c>
      <c r="E167" s="666">
        <f t="shared" si="20"/>
        <v>67</v>
      </c>
      <c r="F167" s="666">
        <f t="shared" si="20"/>
        <v>40</v>
      </c>
      <c r="G167" s="666">
        <f t="shared" si="20"/>
        <v>164</v>
      </c>
      <c r="H167" s="666">
        <f t="shared" si="20"/>
        <v>110</v>
      </c>
      <c r="I167" s="666">
        <f t="shared" si="20"/>
        <v>143</v>
      </c>
      <c r="J167" s="666">
        <f t="shared" si="20"/>
        <v>256</v>
      </c>
      <c r="K167" s="666">
        <f t="shared" si="20"/>
        <v>77</v>
      </c>
      <c r="L167" s="666">
        <f t="shared" si="20"/>
        <v>84</v>
      </c>
      <c r="M167" s="666">
        <f t="shared" si="20"/>
        <v>25</v>
      </c>
      <c r="N167" s="666">
        <f t="shared" si="20"/>
        <v>80</v>
      </c>
      <c r="O167" s="666">
        <f t="shared" si="20"/>
        <v>0</v>
      </c>
      <c r="P167" s="666">
        <f t="shared" si="20"/>
        <v>67</v>
      </c>
      <c r="Q167" s="666">
        <f t="shared" si="20"/>
        <v>379</v>
      </c>
      <c r="R167" s="878">
        <f t="shared" si="20"/>
        <v>1119</v>
      </c>
      <c r="S167" s="878"/>
      <c r="T167" s="878">
        <f>+SUM(T160,T166)</f>
        <v>1670</v>
      </c>
      <c r="U167" s="879"/>
    </row>
    <row r="168" spans="1:40" ht="15" customHeight="1">
      <c r="A168" s="783" t="s">
        <v>11</v>
      </c>
      <c r="B168" s="357" t="s">
        <v>19</v>
      </c>
      <c r="C168" s="645">
        <f>+COUNTIF(C80:AM80,"BD")</f>
        <v>0</v>
      </c>
      <c r="D168" s="645">
        <f>+COUNTIF(C80:AM80,"BH")</f>
        <v>5</v>
      </c>
      <c r="E168" s="645">
        <f>+COUNTIF(C80:AM80,"IN")</f>
        <v>0</v>
      </c>
      <c r="F168" s="645">
        <f>+COUNTIF(C80:AM80,"MD")</f>
        <v>0</v>
      </c>
      <c r="G168" s="645">
        <f>+COUNTIF(C80:AM80,"NP")</f>
        <v>0</v>
      </c>
      <c r="H168" s="645">
        <f>+COUNTIF(C80:AM80,"PK")</f>
        <v>0</v>
      </c>
      <c r="I168" s="645">
        <f>+COUNTIF(C80:AM80,"SL")</f>
        <v>2</v>
      </c>
      <c r="J168" s="645">
        <f>+COUNTIF(C80:AM80,"PO")</f>
        <v>4</v>
      </c>
      <c r="K168" s="645">
        <f>+COUNTIF(C80:AM80,"MT")</f>
        <v>3</v>
      </c>
      <c r="L168" s="645">
        <f>+COUNTIF(C80:AM80,"T")</f>
        <v>1</v>
      </c>
      <c r="M168" s="645">
        <f>+COUNTIF(C80:AM80,"UN")</f>
        <v>1</v>
      </c>
      <c r="N168" s="645">
        <f>+COUNTIF(C80:AM80,"AL")</f>
        <v>8</v>
      </c>
      <c r="O168" s="645">
        <f>+COUNTIF(C80:AM80,"ML")</f>
        <v>0</v>
      </c>
      <c r="P168" s="645">
        <f>+COUNTIF(C80:AM80,"VT")</f>
        <v>0</v>
      </c>
      <c r="Q168" s="645">
        <f>+COUNTIF(C80:AM80,"WE")</f>
        <v>7</v>
      </c>
      <c r="R168" s="888">
        <f>+SUM(C168,D168,E168,F168,G168,H168,I168,J168,K168,L168)</f>
        <v>15</v>
      </c>
      <c r="S168" s="888"/>
      <c r="T168" s="888">
        <f>+SUM(M168,N168,O168,P168,Q168,R168)</f>
        <v>31</v>
      </c>
      <c r="U168" s="889"/>
      <c r="V168"/>
      <c r="W168"/>
      <c r="X168"/>
      <c r="Y168"/>
      <c r="Z168"/>
      <c r="AA168"/>
      <c r="AB168"/>
      <c r="AC168"/>
      <c r="AD168"/>
      <c r="AE168"/>
      <c r="AF168"/>
      <c r="AG168"/>
      <c r="AH168"/>
      <c r="AI168"/>
      <c r="AJ168"/>
      <c r="AK168"/>
      <c r="AL168"/>
      <c r="AM168"/>
      <c r="AN168"/>
    </row>
    <row r="169" spans="1:40" ht="15">
      <c r="A169" s="784"/>
      <c r="B169" s="67" t="s">
        <v>21</v>
      </c>
      <c r="C169" s="84">
        <f>+COUNTIF(C81:AM81,"BD")</f>
        <v>0</v>
      </c>
      <c r="D169" s="84">
        <f>+COUNTIF(C81:AM81,"BH")</f>
        <v>5</v>
      </c>
      <c r="E169" s="84">
        <f>+COUNTIF(C81:AM81,"IN")</f>
        <v>0</v>
      </c>
      <c r="F169" s="84">
        <f>+COUNTIF(C81:AM81,"MD")</f>
        <v>0</v>
      </c>
      <c r="G169" s="84">
        <f>+COUNTIF(C81:AM81,"NP")</f>
        <v>0</v>
      </c>
      <c r="H169" s="84">
        <f>+COUNTIF(C81:AM81,"PK")</f>
        <v>0</v>
      </c>
      <c r="I169" s="84">
        <f>+COUNTIF(C81:AM81,"SL")</f>
        <v>2</v>
      </c>
      <c r="J169" s="84">
        <f>+COUNTIF(C81:AM81,"PO")</f>
        <v>4</v>
      </c>
      <c r="K169" s="84">
        <f>+COUNTIF(C81:AM81,"MT")</f>
        <v>3</v>
      </c>
      <c r="L169" s="84">
        <f>+COUNTIF(C81:AM81,"T")</f>
        <v>1</v>
      </c>
      <c r="M169" s="84">
        <f>+COUNTIF(C81:AM81,"UN")</f>
        <v>1</v>
      </c>
      <c r="N169" s="84">
        <f>+COUNTIF(C81:AM81,"AL")</f>
        <v>8</v>
      </c>
      <c r="O169" s="84">
        <f>+COUNTIF(C81:AM81,"ML")</f>
        <v>0</v>
      </c>
      <c r="P169" s="84">
        <f>+COUNTIF(C81:AM81,"VT")</f>
        <v>0</v>
      </c>
      <c r="Q169" s="84">
        <f>+COUNTIF(C81:AM81,"WE")</f>
        <v>7</v>
      </c>
      <c r="R169" s="890">
        <f>+SUM(C169,D169,E169,F169,G169,H169,I169,J169,K169,L169)</f>
        <v>15</v>
      </c>
      <c r="S169" s="890"/>
      <c r="T169" s="890">
        <f>+SUM(M169,N169,O169,P169,Q169,R169)</f>
        <v>31</v>
      </c>
      <c r="U169" s="891"/>
      <c r="V169"/>
      <c r="W169"/>
      <c r="X169"/>
      <c r="Y169"/>
      <c r="Z169"/>
      <c r="AA169"/>
      <c r="AB169"/>
      <c r="AC169"/>
      <c r="AD169"/>
      <c r="AE169"/>
      <c r="AF169"/>
      <c r="AG169"/>
      <c r="AH169"/>
      <c r="AI169"/>
      <c r="AJ169"/>
      <c r="AK169"/>
      <c r="AL169"/>
      <c r="AM169"/>
      <c r="AN169"/>
    </row>
    <row r="170" spans="1:40" ht="15" customHeight="1">
      <c r="A170" s="784"/>
      <c r="B170" s="391" t="s">
        <v>22</v>
      </c>
      <c r="C170" s="85">
        <f>+COUNTIF(C82:AM82,"BD")</f>
        <v>0</v>
      </c>
      <c r="D170" s="85">
        <f>+COUNTIF(C82:AM82,"BH")</f>
        <v>5</v>
      </c>
      <c r="E170" s="85">
        <f>+COUNTIF(C82:AM82,"IN")</f>
        <v>0</v>
      </c>
      <c r="F170" s="85">
        <f>+COUNTIF(C82:AM82,"MD")</f>
        <v>0</v>
      </c>
      <c r="G170" s="85">
        <f>+COUNTIF(C82:AM82,"NP")</f>
        <v>0</v>
      </c>
      <c r="H170" s="85">
        <f>+COUNTIF(C82:AM82,"PK")</f>
        <v>0</v>
      </c>
      <c r="I170" s="85">
        <f>+COUNTIF(C82:AM82,"SL")</f>
        <v>2</v>
      </c>
      <c r="J170" s="85">
        <f>+COUNTIF(C82:AM82,"PO")</f>
        <v>4</v>
      </c>
      <c r="K170" s="85">
        <f>+COUNTIF(C82:AM82,"MT")</f>
        <v>3</v>
      </c>
      <c r="L170" s="85">
        <f>+COUNTIF(C82:AM82,"T")</f>
        <v>1</v>
      </c>
      <c r="M170" s="85">
        <f>+COUNTIF(C82:AM82,"UN")</f>
        <v>1</v>
      </c>
      <c r="N170" s="85">
        <f>+COUNTIF(C82:AM82,"AL")</f>
        <v>8</v>
      </c>
      <c r="O170" s="85">
        <f>+COUNTIF(C82:AM82,"ML")</f>
        <v>0</v>
      </c>
      <c r="P170" s="85">
        <f>+COUNTIF(C82:AM82,"VT")</f>
        <v>0</v>
      </c>
      <c r="Q170" s="85">
        <f>+COUNTIF(C82:AM82,"WE")</f>
        <v>7</v>
      </c>
      <c r="R170" s="882">
        <f>+SUM(C170,D170,E170,F170,G170,H170,I170,J170,K170,L170)</f>
        <v>15</v>
      </c>
      <c r="S170" s="882"/>
      <c r="T170" s="882">
        <f>+SUM(M170,N170,O170,P170,Q170,R170)</f>
        <v>31</v>
      </c>
      <c r="U170" s="883"/>
      <c r="V170"/>
      <c r="W170"/>
      <c r="X170"/>
      <c r="Y170"/>
      <c r="Z170"/>
      <c r="AA170"/>
      <c r="AB170"/>
      <c r="AC170"/>
      <c r="AD170"/>
      <c r="AE170"/>
      <c r="AF170"/>
      <c r="AG170"/>
      <c r="AH170"/>
      <c r="AI170"/>
      <c r="AJ170"/>
      <c r="AK170"/>
      <c r="AL170"/>
      <c r="AM170"/>
      <c r="AN170"/>
    </row>
    <row r="171" spans="1:40" ht="15">
      <c r="A171" s="784"/>
      <c r="B171" s="71" t="s">
        <v>20</v>
      </c>
      <c r="C171" s="86">
        <f>+COUNTIF(C83:AM83,"BD")</f>
        <v>0</v>
      </c>
      <c r="D171" s="86">
        <f>+COUNTIF(C83:AM83,"BH")</f>
        <v>5</v>
      </c>
      <c r="E171" s="86">
        <f>+COUNTIF(C83:AM83,"IN")</f>
        <v>0</v>
      </c>
      <c r="F171" s="86">
        <f>+COUNTIF(C83:AM83,"MD")</f>
        <v>0</v>
      </c>
      <c r="G171" s="86">
        <f>+COUNTIF(C83:AM83,"NP")</f>
        <v>0</v>
      </c>
      <c r="H171" s="86">
        <f>+COUNTIF(C83:AM83,"PK")</f>
        <v>0</v>
      </c>
      <c r="I171" s="86">
        <f>+COUNTIF(C83:AM83,"SL")</f>
        <v>2</v>
      </c>
      <c r="J171" s="86">
        <f>+COUNTIF(C83:AM83,"PO")</f>
        <v>4</v>
      </c>
      <c r="K171" s="86">
        <f>+COUNTIF(C83:AM83,"MT")</f>
        <v>3</v>
      </c>
      <c r="L171" s="86">
        <f>+COUNTIF(C83:AM83,"T")</f>
        <v>1</v>
      </c>
      <c r="M171" s="86">
        <f>+COUNTIF(C83:AM83,"UN")</f>
        <v>1</v>
      </c>
      <c r="N171" s="86">
        <f>+COUNTIF(C83:AM83,"AL")</f>
        <v>8</v>
      </c>
      <c r="O171" s="86">
        <f>+COUNTIF(C83:AM83,"ML")</f>
        <v>0</v>
      </c>
      <c r="P171" s="86">
        <f>+COUNTIF(C83:AM83,"VT")</f>
        <v>0</v>
      </c>
      <c r="Q171" s="86">
        <f>+COUNTIF(C83:AM83,"WE")</f>
        <v>7</v>
      </c>
      <c r="R171" s="884">
        <f>+SUM(C171,D171,E171,F171,G171,H171,I171,J171,K171,L171)</f>
        <v>15</v>
      </c>
      <c r="S171" s="884"/>
      <c r="T171" s="884">
        <f>+SUM(M171,N171,O171,P171,Q171,R171)</f>
        <v>31</v>
      </c>
      <c r="U171" s="885"/>
      <c r="V171"/>
      <c r="W171"/>
      <c r="X171"/>
      <c r="Y171"/>
      <c r="Z171"/>
      <c r="AA171"/>
      <c r="AB171"/>
      <c r="AC171"/>
      <c r="AD171"/>
      <c r="AE171"/>
      <c r="AF171"/>
      <c r="AG171"/>
      <c r="AH171"/>
      <c r="AI171"/>
      <c r="AJ171"/>
      <c r="AK171"/>
      <c r="AL171"/>
      <c r="AM171"/>
      <c r="AN171"/>
    </row>
    <row r="172" spans="1:40" ht="15.75" customHeight="1">
      <c r="A172" s="784"/>
      <c r="B172" s="646" t="s">
        <v>36</v>
      </c>
      <c r="C172" s="647">
        <f>+COUNTIF(C84:AM84,"BD")</f>
        <v>0</v>
      </c>
      <c r="D172" s="647">
        <f>+COUNTIF(C84:AM84,"BH")</f>
        <v>0</v>
      </c>
      <c r="E172" s="647">
        <f>+COUNTIF(C84:AM84,"IN")</f>
        <v>0</v>
      </c>
      <c r="F172" s="647">
        <f>+COUNTIF(C84:AM84,"MD")</f>
        <v>0</v>
      </c>
      <c r="G172" s="647">
        <f>+COUNTIF(C84:AM84,"NP")</f>
        <v>0</v>
      </c>
      <c r="H172" s="647">
        <f>+COUNTIF(C84:AM84,"PK")</f>
        <v>0</v>
      </c>
      <c r="I172" s="647">
        <f>+COUNTIF(C84:AM84,"SL")</f>
        <v>0</v>
      </c>
      <c r="J172" s="647">
        <f>+COUNTIF(C84:AM84,"PO")</f>
        <v>11</v>
      </c>
      <c r="K172" s="647">
        <f>+COUNTIF(C84:AM84,"MT")</f>
        <v>3</v>
      </c>
      <c r="L172" s="647">
        <f>+COUNTIF(C84:AM84,"T")</f>
        <v>0</v>
      </c>
      <c r="M172" s="647">
        <f>+COUNTIF(C84:AM84,"UN")</f>
        <v>1</v>
      </c>
      <c r="N172" s="647">
        <f>+COUNTIF(C84:AM84,"AL")</f>
        <v>8</v>
      </c>
      <c r="O172" s="647">
        <f>+COUNTIF(C84:AM84,"ML")</f>
        <v>0</v>
      </c>
      <c r="P172" s="647">
        <f>+COUNTIF(C84:AM84,"VT")</f>
        <v>0</v>
      </c>
      <c r="Q172" s="647">
        <f>+COUNTIF(C84:AM84,"WE")</f>
        <v>8</v>
      </c>
      <c r="R172" s="886">
        <f>+SUM(C172,D172,E172,F172,G172,H172,I172,J172,K172,L172)</f>
        <v>14</v>
      </c>
      <c r="S172" s="886"/>
      <c r="T172" s="886">
        <f>+SUM(M172,N172,O172,Q172,R172)</f>
        <v>31</v>
      </c>
      <c r="U172" s="887"/>
      <c r="V172"/>
      <c r="W172"/>
      <c r="X172"/>
      <c r="Y172"/>
      <c r="Z172"/>
      <c r="AA172"/>
      <c r="AB172"/>
      <c r="AC172"/>
      <c r="AD172"/>
      <c r="AE172"/>
      <c r="AF172"/>
      <c r="AG172"/>
      <c r="AH172"/>
      <c r="AI172"/>
      <c r="AJ172"/>
      <c r="AK172"/>
      <c r="AL172"/>
      <c r="AM172"/>
      <c r="AN172"/>
    </row>
    <row r="173" spans="1:21" s="655" customFormat="1" ht="22.5" customHeight="1">
      <c r="A173" s="784"/>
      <c r="B173" s="656" t="s">
        <v>139</v>
      </c>
      <c r="C173" s="657">
        <f aca="true" t="shared" si="21" ref="C173:Q173">+SUM(C168:C172)</f>
        <v>0</v>
      </c>
      <c r="D173" s="657">
        <f t="shared" si="21"/>
        <v>20</v>
      </c>
      <c r="E173" s="657">
        <f t="shared" si="21"/>
        <v>0</v>
      </c>
      <c r="F173" s="657">
        <f t="shared" si="21"/>
        <v>0</v>
      </c>
      <c r="G173" s="657">
        <f t="shared" si="21"/>
        <v>0</v>
      </c>
      <c r="H173" s="657">
        <f t="shared" si="21"/>
        <v>0</v>
      </c>
      <c r="I173" s="657">
        <f t="shared" si="21"/>
        <v>8</v>
      </c>
      <c r="J173" s="657">
        <f t="shared" si="21"/>
        <v>27</v>
      </c>
      <c r="K173" s="657">
        <f t="shared" si="21"/>
        <v>15</v>
      </c>
      <c r="L173" s="657">
        <f t="shared" si="21"/>
        <v>4</v>
      </c>
      <c r="M173" s="657">
        <f t="shared" si="21"/>
        <v>5</v>
      </c>
      <c r="N173" s="657">
        <f t="shared" si="21"/>
        <v>40</v>
      </c>
      <c r="O173" s="657">
        <f t="shared" si="21"/>
        <v>0</v>
      </c>
      <c r="P173" s="657">
        <f t="shared" si="21"/>
        <v>0</v>
      </c>
      <c r="Q173" s="657">
        <f t="shared" si="21"/>
        <v>36</v>
      </c>
      <c r="R173" s="880">
        <f>+SUM(R168:S172)</f>
        <v>74</v>
      </c>
      <c r="S173" s="880"/>
      <c r="T173" s="880">
        <f>+SUM(T168:U172)</f>
        <v>155</v>
      </c>
      <c r="U173" s="881"/>
    </row>
    <row r="174" spans="1:21" s="667" customFormat="1" ht="23.25" customHeight="1" thickBot="1">
      <c r="A174" s="791"/>
      <c r="B174" s="665" t="s">
        <v>140</v>
      </c>
      <c r="C174" s="666">
        <f aca="true" t="shared" si="22" ref="C174:R174">+SUM(C167,C173)</f>
        <v>150</v>
      </c>
      <c r="D174" s="666">
        <f t="shared" si="22"/>
        <v>48</v>
      </c>
      <c r="E174" s="666">
        <f t="shared" si="22"/>
        <v>67</v>
      </c>
      <c r="F174" s="666">
        <f t="shared" si="22"/>
        <v>40</v>
      </c>
      <c r="G174" s="666">
        <f t="shared" si="22"/>
        <v>164</v>
      </c>
      <c r="H174" s="666">
        <f t="shared" si="22"/>
        <v>110</v>
      </c>
      <c r="I174" s="666">
        <f t="shared" si="22"/>
        <v>151</v>
      </c>
      <c r="J174" s="666">
        <f t="shared" si="22"/>
        <v>283</v>
      </c>
      <c r="K174" s="666">
        <f t="shared" si="22"/>
        <v>92</v>
      </c>
      <c r="L174" s="666">
        <f t="shared" si="22"/>
        <v>88</v>
      </c>
      <c r="M174" s="666">
        <f t="shared" si="22"/>
        <v>30</v>
      </c>
      <c r="N174" s="666">
        <f t="shared" si="22"/>
        <v>120</v>
      </c>
      <c r="O174" s="666">
        <f t="shared" si="22"/>
        <v>0</v>
      </c>
      <c r="P174" s="666">
        <f t="shared" si="22"/>
        <v>67</v>
      </c>
      <c r="Q174" s="666">
        <f t="shared" si="22"/>
        <v>415</v>
      </c>
      <c r="R174" s="878">
        <f t="shared" si="22"/>
        <v>1193</v>
      </c>
      <c r="S174" s="878"/>
      <c r="T174" s="878">
        <f>+SUM(T167,T173)</f>
        <v>1825</v>
      </c>
      <c r="U174" s="879"/>
    </row>
    <row r="175" spans="1:40" ht="17.25" customHeight="1">
      <c r="A175" s="783" t="s">
        <v>88</v>
      </c>
      <c r="B175" s="357" t="s">
        <v>19</v>
      </c>
      <c r="C175" s="636">
        <f>+SUM(C168,C161,C154,C147,C140,C133,C126,C119,C112,C105,C98,C92)</f>
        <v>40</v>
      </c>
      <c r="D175" s="636">
        <f aca="true" t="shared" si="23" ref="D175:T175">+SUM(D168,D161,D154,D147,D140,D133,D126,D119,D112,D105,D98,D92)</f>
        <v>12</v>
      </c>
      <c r="E175" s="636">
        <f t="shared" si="23"/>
        <v>17</v>
      </c>
      <c r="F175" s="636">
        <f t="shared" si="23"/>
        <v>10</v>
      </c>
      <c r="G175" s="636">
        <f t="shared" si="23"/>
        <v>41</v>
      </c>
      <c r="H175" s="636">
        <f t="shared" si="23"/>
        <v>27</v>
      </c>
      <c r="I175" s="636">
        <f t="shared" si="23"/>
        <v>37</v>
      </c>
      <c r="J175" s="636">
        <f t="shared" si="23"/>
        <v>22</v>
      </c>
      <c r="K175" s="636">
        <f t="shared" si="23"/>
        <v>18</v>
      </c>
      <c r="L175" s="636">
        <f t="shared" si="23"/>
        <v>20</v>
      </c>
      <c r="M175" s="636">
        <f t="shared" si="23"/>
        <v>5</v>
      </c>
      <c r="N175" s="636">
        <f t="shared" si="23"/>
        <v>34</v>
      </c>
      <c r="O175" s="636">
        <f t="shared" si="23"/>
        <v>0</v>
      </c>
      <c r="P175" s="636">
        <f t="shared" si="23"/>
        <v>0</v>
      </c>
      <c r="Q175" s="636">
        <f t="shared" si="23"/>
        <v>82</v>
      </c>
      <c r="R175" s="898">
        <f t="shared" si="23"/>
        <v>244</v>
      </c>
      <c r="S175" s="898"/>
      <c r="T175" s="898">
        <f t="shared" si="23"/>
        <v>365</v>
      </c>
      <c r="U175" s="899"/>
      <c r="V175"/>
      <c r="W175"/>
      <c r="X175"/>
      <c r="Y175"/>
      <c r="Z175"/>
      <c r="AA175"/>
      <c r="AB175"/>
      <c r="AC175"/>
      <c r="AD175"/>
      <c r="AE175"/>
      <c r="AF175"/>
      <c r="AG175"/>
      <c r="AH175"/>
      <c r="AI175"/>
      <c r="AJ175"/>
      <c r="AK175"/>
      <c r="AL175"/>
      <c r="AM175"/>
      <c r="AN175"/>
    </row>
    <row r="176" spans="1:40" ht="15" customHeight="1">
      <c r="A176" s="784"/>
      <c r="B176" s="67" t="s">
        <v>21</v>
      </c>
      <c r="C176" s="631">
        <f aca="true" t="shared" si="24" ref="C176:R176">+SUM(C169,C162,C155,C148,C141,C134,C127,C120,C113,C106,C99,C93)</f>
        <v>24</v>
      </c>
      <c r="D176" s="631">
        <f t="shared" si="24"/>
        <v>12</v>
      </c>
      <c r="E176" s="631">
        <f t="shared" si="24"/>
        <v>16</v>
      </c>
      <c r="F176" s="631">
        <f t="shared" si="24"/>
        <v>10</v>
      </c>
      <c r="G176" s="631">
        <f t="shared" si="24"/>
        <v>30</v>
      </c>
      <c r="H176" s="631">
        <f t="shared" si="24"/>
        <v>27</v>
      </c>
      <c r="I176" s="631">
        <f t="shared" si="24"/>
        <v>37</v>
      </c>
      <c r="J176" s="631">
        <f t="shared" si="24"/>
        <v>19</v>
      </c>
      <c r="K176" s="631">
        <f t="shared" si="24"/>
        <v>14</v>
      </c>
      <c r="L176" s="631">
        <f t="shared" si="24"/>
        <v>16</v>
      </c>
      <c r="M176" s="631">
        <f t="shared" si="24"/>
        <v>5</v>
      </c>
      <c r="N176" s="631">
        <f t="shared" si="24"/>
        <v>18</v>
      </c>
      <c r="O176" s="631">
        <f t="shared" si="24"/>
        <v>0</v>
      </c>
      <c r="P176" s="631">
        <f t="shared" si="24"/>
        <v>67</v>
      </c>
      <c r="Q176" s="631">
        <f t="shared" si="24"/>
        <v>70</v>
      </c>
      <c r="R176" s="900">
        <f t="shared" si="24"/>
        <v>205</v>
      </c>
      <c r="S176" s="900"/>
      <c r="T176" s="900">
        <f>+SUM(T169,T162,T155,T148,T141,T134,T127,T120,T113,T106,T99,T93)</f>
        <v>365</v>
      </c>
      <c r="U176" s="901"/>
      <c r="V176"/>
      <c r="W176"/>
      <c r="X176"/>
      <c r="Y176"/>
      <c r="Z176"/>
      <c r="AA176"/>
      <c r="AB176"/>
      <c r="AC176"/>
      <c r="AD176"/>
      <c r="AE176"/>
      <c r="AF176"/>
      <c r="AG176"/>
      <c r="AH176"/>
      <c r="AI176"/>
      <c r="AJ176"/>
      <c r="AK176"/>
      <c r="AL176"/>
      <c r="AM176"/>
      <c r="AN176"/>
    </row>
    <row r="177" spans="1:40" ht="15" customHeight="1">
      <c r="A177" s="784"/>
      <c r="B177" s="391" t="s">
        <v>22</v>
      </c>
      <c r="C177" s="632">
        <f aca="true" t="shared" si="25" ref="C177:R177">+SUM(C170,C163,C156,C149,C142,C135,C128,C121,C114,C107,C100,C94)</f>
        <v>40</v>
      </c>
      <c r="D177" s="632">
        <f t="shared" si="25"/>
        <v>12</v>
      </c>
      <c r="E177" s="632">
        <f t="shared" si="25"/>
        <v>16</v>
      </c>
      <c r="F177" s="632">
        <f t="shared" si="25"/>
        <v>10</v>
      </c>
      <c r="G177" s="632">
        <f t="shared" si="25"/>
        <v>48</v>
      </c>
      <c r="H177" s="632">
        <f t="shared" si="25"/>
        <v>27</v>
      </c>
      <c r="I177" s="632">
        <f t="shared" si="25"/>
        <v>37</v>
      </c>
      <c r="J177" s="632">
        <f t="shared" si="25"/>
        <v>24</v>
      </c>
      <c r="K177" s="632">
        <f t="shared" si="25"/>
        <v>18</v>
      </c>
      <c r="L177" s="632">
        <f t="shared" si="25"/>
        <v>18</v>
      </c>
      <c r="M177" s="632">
        <f t="shared" si="25"/>
        <v>5</v>
      </c>
      <c r="N177" s="632">
        <f t="shared" si="25"/>
        <v>26</v>
      </c>
      <c r="O177" s="632">
        <f t="shared" si="25"/>
        <v>0</v>
      </c>
      <c r="P177" s="632">
        <f t="shared" si="25"/>
        <v>0</v>
      </c>
      <c r="Q177" s="632">
        <f t="shared" si="25"/>
        <v>84</v>
      </c>
      <c r="R177" s="896">
        <f t="shared" si="25"/>
        <v>250</v>
      </c>
      <c r="S177" s="896"/>
      <c r="T177" s="896">
        <f>+SUM(T170,T163,T156,T149,T142,T135,T128,T121,T114,T107,T100,T94)</f>
        <v>365</v>
      </c>
      <c r="U177" s="897"/>
      <c r="V177"/>
      <c r="W177"/>
      <c r="X177"/>
      <c r="Y177"/>
      <c r="Z177"/>
      <c r="AA177"/>
      <c r="AB177"/>
      <c r="AC177"/>
      <c r="AD177"/>
      <c r="AE177"/>
      <c r="AF177"/>
      <c r="AG177"/>
      <c r="AH177"/>
      <c r="AI177"/>
      <c r="AJ177"/>
      <c r="AK177"/>
      <c r="AL177"/>
      <c r="AM177"/>
      <c r="AN177"/>
    </row>
    <row r="178" spans="1:40" ht="15" customHeight="1">
      <c r="A178" s="784"/>
      <c r="B178" s="629" t="s">
        <v>20</v>
      </c>
      <c r="C178" s="633">
        <f aca="true" t="shared" si="26" ref="C178:R178">+SUM(C171,C164,C157,C150,C143,C136,C129,C122,C115,C108,C101,C95)</f>
        <v>44</v>
      </c>
      <c r="D178" s="633">
        <f t="shared" si="26"/>
        <v>12</v>
      </c>
      <c r="E178" s="633">
        <f t="shared" si="26"/>
        <v>16</v>
      </c>
      <c r="F178" s="633">
        <f t="shared" si="26"/>
        <v>10</v>
      </c>
      <c r="G178" s="633">
        <f t="shared" si="26"/>
        <v>42</v>
      </c>
      <c r="H178" s="633">
        <f t="shared" si="26"/>
        <v>27</v>
      </c>
      <c r="I178" s="633">
        <f t="shared" si="26"/>
        <v>39</v>
      </c>
      <c r="J178" s="633">
        <f t="shared" si="26"/>
        <v>26</v>
      </c>
      <c r="K178" s="633">
        <f t="shared" si="26"/>
        <v>18</v>
      </c>
      <c r="L178" s="633">
        <f t="shared" si="26"/>
        <v>20</v>
      </c>
      <c r="M178" s="633">
        <f t="shared" si="26"/>
        <v>6</v>
      </c>
      <c r="N178" s="633">
        <f t="shared" si="26"/>
        <v>20</v>
      </c>
      <c r="O178" s="633">
        <f t="shared" si="26"/>
        <v>0</v>
      </c>
      <c r="P178" s="633">
        <f t="shared" si="26"/>
        <v>0</v>
      </c>
      <c r="Q178" s="633">
        <f t="shared" si="26"/>
        <v>85</v>
      </c>
      <c r="R178" s="906">
        <f t="shared" si="26"/>
        <v>254</v>
      </c>
      <c r="S178" s="906"/>
      <c r="T178" s="906">
        <f>+SUM(T171,T164,T157,T150,T143,T136,T129,T122,T115,T108,T101,T95)</f>
        <v>365</v>
      </c>
      <c r="U178" s="907"/>
      <c r="V178"/>
      <c r="W178"/>
      <c r="X178"/>
      <c r="Y178"/>
      <c r="Z178"/>
      <c r="AA178"/>
      <c r="AB178"/>
      <c r="AC178"/>
      <c r="AD178"/>
      <c r="AE178"/>
      <c r="AF178"/>
      <c r="AG178"/>
      <c r="AH178"/>
      <c r="AI178"/>
      <c r="AJ178"/>
      <c r="AK178"/>
      <c r="AL178"/>
      <c r="AM178"/>
      <c r="AN178"/>
    </row>
    <row r="179" spans="1:40" ht="15">
      <c r="A179" s="784"/>
      <c r="B179" s="646" t="s">
        <v>36</v>
      </c>
      <c r="C179" s="652">
        <f aca="true" t="shared" si="27" ref="C179:R179">+SUM(C172,C165,C158,C151,C144,C137,C130,C123,C116,C109,C102,C96)</f>
        <v>2</v>
      </c>
      <c r="D179" s="652">
        <f t="shared" si="27"/>
        <v>0</v>
      </c>
      <c r="E179" s="652">
        <f t="shared" si="27"/>
        <v>2</v>
      </c>
      <c r="F179" s="652">
        <f t="shared" si="27"/>
        <v>0</v>
      </c>
      <c r="G179" s="652">
        <f t="shared" si="27"/>
        <v>3</v>
      </c>
      <c r="H179" s="652">
        <f t="shared" si="27"/>
        <v>2</v>
      </c>
      <c r="I179" s="652">
        <f t="shared" si="27"/>
        <v>1</v>
      </c>
      <c r="J179" s="652">
        <f t="shared" si="27"/>
        <v>192</v>
      </c>
      <c r="K179" s="652">
        <f t="shared" si="27"/>
        <v>24</v>
      </c>
      <c r="L179" s="652">
        <f t="shared" si="27"/>
        <v>14</v>
      </c>
      <c r="M179" s="652">
        <f t="shared" si="27"/>
        <v>9</v>
      </c>
      <c r="N179" s="652">
        <f t="shared" si="27"/>
        <v>22</v>
      </c>
      <c r="O179" s="652">
        <f t="shared" si="27"/>
        <v>0</v>
      </c>
      <c r="P179" s="652">
        <f t="shared" si="27"/>
        <v>0</v>
      </c>
      <c r="Q179" s="652">
        <f t="shared" si="27"/>
        <v>94</v>
      </c>
      <c r="R179" s="902">
        <f t="shared" si="27"/>
        <v>240</v>
      </c>
      <c r="S179" s="902"/>
      <c r="T179" s="902">
        <f>+SUM(T172,T165,T158,T151,T144,T137,T130,T123,T116,T109,T102,T96)</f>
        <v>365</v>
      </c>
      <c r="U179" s="903"/>
      <c r="V179"/>
      <c r="W179"/>
      <c r="X179"/>
      <c r="Y179"/>
      <c r="Z179"/>
      <c r="AA179"/>
      <c r="AB179"/>
      <c r="AC179"/>
      <c r="AD179"/>
      <c r="AE179"/>
      <c r="AF179"/>
      <c r="AG179"/>
      <c r="AH179"/>
      <c r="AI179"/>
      <c r="AJ179"/>
      <c r="AK179"/>
      <c r="AL179"/>
      <c r="AM179"/>
      <c r="AN179"/>
    </row>
    <row r="180" spans="1:21" s="669" customFormat="1" ht="15" customHeight="1" thickBot="1">
      <c r="A180" s="785"/>
      <c r="B180" s="670" t="s">
        <v>109</v>
      </c>
      <c r="C180" s="670">
        <f>+SUM(C175:C179)</f>
        <v>150</v>
      </c>
      <c r="D180" s="670">
        <f aca="true" t="shared" si="28" ref="D180:T180">+SUM(D175:D179)</f>
        <v>48</v>
      </c>
      <c r="E180" s="670">
        <f t="shared" si="28"/>
        <v>67</v>
      </c>
      <c r="F180" s="670">
        <f t="shared" si="28"/>
        <v>40</v>
      </c>
      <c r="G180" s="670">
        <f t="shared" si="28"/>
        <v>164</v>
      </c>
      <c r="H180" s="670">
        <f t="shared" si="28"/>
        <v>110</v>
      </c>
      <c r="I180" s="670">
        <f t="shared" si="28"/>
        <v>151</v>
      </c>
      <c r="J180" s="670">
        <f t="shared" si="28"/>
        <v>283</v>
      </c>
      <c r="K180" s="670">
        <f t="shared" si="28"/>
        <v>92</v>
      </c>
      <c r="L180" s="670">
        <f t="shared" si="28"/>
        <v>88</v>
      </c>
      <c r="M180" s="670">
        <f t="shared" si="28"/>
        <v>30</v>
      </c>
      <c r="N180" s="670">
        <f t="shared" si="28"/>
        <v>120</v>
      </c>
      <c r="O180" s="670">
        <f t="shared" si="28"/>
        <v>0</v>
      </c>
      <c r="P180" s="670">
        <f t="shared" si="28"/>
        <v>67</v>
      </c>
      <c r="Q180" s="670">
        <f t="shared" si="28"/>
        <v>415</v>
      </c>
      <c r="R180" s="904">
        <f t="shared" si="28"/>
        <v>1193</v>
      </c>
      <c r="S180" s="904"/>
      <c r="T180" s="904">
        <f t="shared" si="28"/>
        <v>1825</v>
      </c>
      <c r="U180" s="905"/>
    </row>
    <row r="181" spans="1:40" ht="15">
      <c r="A181" s="643"/>
      <c r="B181" s="643"/>
      <c r="C181" s="643"/>
      <c r="D181" s="643"/>
      <c r="E181" s="643"/>
      <c r="F181" s="643"/>
      <c r="G181" s="643"/>
      <c r="H181" s="643"/>
      <c r="I181" s="643"/>
      <c r="J181" s="643"/>
      <c r="K181" s="643"/>
      <c r="L181" s="643"/>
      <c r="M181" s="643"/>
      <c r="N181" s="643"/>
      <c r="O181" s="643"/>
      <c r="P181" s="643"/>
      <c r="Q181" s="643"/>
      <c r="R181" s="643"/>
      <c r="S181" s="643"/>
      <c r="T181" s="643"/>
      <c r="U181" s="643"/>
      <c r="V181"/>
      <c r="W181"/>
      <c r="X181"/>
      <c r="Y181"/>
      <c r="Z181"/>
      <c r="AA181"/>
      <c r="AB181"/>
      <c r="AC181"/>
      <c r="AD181"/>
      <c r="AE181"/>
      <c r="AF181"/>
      <c r="AG181"/>
      <c r="AH181"/>
      <c r="AI181"/>
      <c r="AJ181"/>
      <c r="AK181"/>
      <c r="AL181"/>
      <c r="AM181"/>
      <c r="AN181"/>
    </row>
    <row r="182" spans="2:40" ht="15">
      <c r="B182" s="1" t="s">
        <v>149</v>
      </c>
      <c r="C182" s="1">
        <v>103</v>
      </c>
      <c r="D182" s="1">
        <v>114</v>
      </c>
      <c r="E182" s="1">
        <v>155</v>
      </c>
      <c r="F182" s="1">
        <v>136</v>
      </c>
      <c r="G182" s="1">
        <v>108</v>
      </c>
      <c r="H182" s="1">
        <v>220</v>
      </c>
      <c r="I182" s="7">
        <v>110</v>
      </c>
      <c r="K182" s="1">
        <v>217</v>
      </c>
      <c r="V182"/>
      <c r="W182"/>
      <c r="X182"/>
      <c r="Y182"/>
      <c r="Z182"/>
      <c r="AA182"/>
      <c r="AB182"/>
      <c r="AC182"/>
      <c r="AD182"/>
      <c r="AE182"/>
      <c r="AF182"/>
      <c r="AG182"/>
      <c r="AH182"/>
      <c r="AI182"/>
      <c r="AJ182"/>
      <c r="AK182"/>
      <c r="AL182"/>
      <c r="AM182"/>
      <c r="AN182"/>
    </row>
    <row r="183" spans="2:40" ht="15">
      <c r="B183" s="1" t="s">
        <v>150</v>
      </c>
      <c r="C183" s="679">
        <f>+SUM(C180*C182)</f>
        <v>15450</v>
      </c>
      <c r="D183" s="679">
        <f aca="true" t="shared" si="29" ref="D183:K183">+SUM(D180*D182)</f>
        <v>5472</v>
      </c>
      <c r="E183" s="679">
        <f t="shared" si="29"/>
        <v>10385</v>
      </c>
      <c r="F183" s="679">
        <f t="shared" si="29"/>
        <v>5440</v>
      </c>
      <c r="G183" s="679">
        <f t="shared" si="29"/>
        <v>17712</v>
      </c>
      <c r="H183" s="679">
        <f t="shared" si="29"/>
        <v>24200</v>
      </c>
      <c r="I183" s="679">
        <f t="shared" si="29"/>
        <v>16610</v>
      </c>
      <c r="J183" s="679">
        <f t="shared" si="29"/>
        <v>0</v>
      </c>
      <c r="K183" s="679">
        <f t="shared" si="29"/>
        <v>19964</v>
      </c>
      <c r="L183" s="679"/>
      <c r="M183" s="679"/>
      <c r="N183" s="679"/>
      <c r="O183" s="679">
        <f>+SUM(C183:K183)</f>
        <v>115233</v>
      </c>
      <c r="V183"/>
      <c r="W183"/>
      <c r="X183"/>
      <c r="Y183"/>
      <c r="Z183"/>
      <c r="AA183"/>
      <c r="AB183"/>
      <c r="AC183"/>
      <c r="AD183"/>
      <c r="AE183"/>
      <c r="AF183"/>
      <c r="AG183"/>
      <c r="AH183"/>
      <c r="AI183"/>
      <c r="AJ183"/>
      <c r="AK183"/>
      <c r="AL183"/>
      <c r="AM183"/>
      <c r="AN183"/>
    </row>
    <row r="184" spans="22:40" ht="15">
      <c r="V184"/>
      <c r="W184"/>
      <c r="X184"/>
      <c r="Y184"/>
      <c r="Z184"/>
      <c r="AA184"/>
      <c r="AB184"/>
      <c r="AC184"/>
      <c r="AD184"/>
      <c r="AE184"/>
      <c r="AF184"/>
      <c r="AG184"/>
      <c r="AH184"/>
      <c r="AI184"/>
      <c r="AJ184"/>
      <c r="AK184"/>
      <c r="AL184"/>
      <c r="AM184"/>
      <c r="AN184"/>
    </row>
    <row r="185" spans="22:40" ht="15">
      <c r="V185"/>
      <c r="W185"/>
      <c r="X185"/>
      <c r="Y185"/>
      <c r="Z185"/>
      <c r="AA185"/>
      <c r="AB185"/>
      <c r="AC185"/>
      <c r="AD185"/>
      <c r="AE185"/>
      <c r="AF185"/>
      <c r="AG185"/>
      <c r="AH185"/>
      <c r="AI185"/>
      <c r="AJ185"/>
      <c r="AK185"/>
      <c r="AL185"/>
      <c r="AM185"/>
      <c r="AN185"/>
    </row>
    <row r="186" spans="22:40" ht="15">
      <c r="V186"/>
      <c r="W186"/>
      <c r="X186"/>
      <c r="Y186"/>
      <c r="Z186"/>
      <c r="AA186"/>
      <c r="AB186"/>
      <c r="AC186"/>
      <c r="AD186"/>
      <c r="AE186"/>
      <c r="AF186"/>
      <c r="AG186"/>
      <c r="AH186"/>
      <c r="AI186"/>
      <c r="AJ186"/>
      <c r="AK186"/>
      <c r="AL186"/>
      <c r="AM186"/>
      <c r="AN186"/>
    </row>
    <row r="187" spans="22:40" ht="15">
      <c r="V187"/>
      <c r="W187"/>
      <c r="X187"/>
      <c r="Y187"/>
      <c r="Z187"/>
      <c r="AA187"/>
      <c r="AB187"/>
      <c r="AC187"/>
      <c r="AD187"/>
      <c r="AE187"/>
      <c r="AF187"/>
      <c r="AG187"/>
      <c r="AH187"/>
      <c r="AI187"/>
      <c r="AJ187"/>
      <c r="AK187"/>
      <c r="AL187"/>
      <c r="AM187"/>
      <c r="AN187"/>
    </row>
    <row r="188" spans="22:40" ht="15">
      <c r="V188"/>
      <c r="W188"/>
      <c r="X188"/>
      <c r="Y188"/>
      <c r="Z188"/>
      <c r="AA188"/>
      <c r="AB188"/>
      <c r="AC188"/>
      <c r="AD188"/>
      <c r="AE188"/>
      <c r="AF188"/>
      <c r="AG188"/>
      <c r="AH188"/>
      <c r="AI188"/>
      <c r="AJ188"/>
      <c r="AK188"/>
      <c r="AL188"/>
      <c r="AM188"/>
      <c r="AN188"/>
    </row>
    <row r="189" spans="22:40" ht="15">
      <c r="V189"/>
      <c r="W189"/>
      <c r="X189"/>
      <c r="Y189"/>
      <c r="Z189"/>
      <c r="AA189"/>
      <c r="AB189"/>
      <c r="AC189"/>
      <c r="AD189"/>
      <c r="AE189"/>
      <c r="AF189"/>
      <c r="AG189"/>
      <c r="AH189"/>
      <c r="AI189"/>
      <c r="AJ189"/>
      <c r="AK189"/>
      <c r="AL189"/>
      <c r="AM189"/>
      <c r="AN189"/>
    </row>
    <row r="190" spans="22:40" ht="15">
      <c r="V190"/>
      <c r="W190"/>
      <c r="X190"/>
      <c r="Y190"/>
      <c r="Z190"/>
      <c r="AA190"/>
      <c r="AB190"/>
      <c r="AC190"/>
      <c r="AD190"/>
      <c r="AE190"/>
      <c r="AF190"/>
      <c r="AG190"/>
      <c r="AH190"/>
      <c r="AI190"/>
      <c r="AJ190"/>
      <c r="AK190"/>
      <c r="AL190"/>
      <c r="AM190"/>
      <c r="AN190"/>
    </row>
    <row r="191" spans="22:40" ht="15">
      <c r="V191"/>
      <c r="W191"/>
      <c r="X191"/>
      <c r="Y191"/>
      <c r="Z191"/>
      <c r="AA191"/>
      <c r="AB191"/>
      <c r="AC191"/>
      <c r="AD191"/>
      <c r="AE191"/>
      <c r="AF191"/>
      <c r="AG191"/>
      <c r="AH191"/>
      <c r="AI191"/>
      <c r="AJ191"/>
      <c r="AK191"/>
      <c r="AL191"/>
      <c r="AM191"/>
      <c r="AN191"/>
    </row>
    <row r="192" spans="22:40" ht="15">
      <c r="V192"/>
      <c r="W192"/>
      <c r="X192"/>
      <c r="Y192"/>
      <c r="Z192"/>
      <c r="AA192"/>
      <c r="AB192"/>
      <c r="AC192"/>
      <c r="AD192"/>
      <c r="AE192"/>
      <c r="AF192"/>
      <c r="AG192"/>
      <c r="AH192"/>
      <c r="AI192"/>
      <c r="AJ192"/>
      <c r="AK192"/>
      <c r="AL192"/>
      <c r="AM192"/>
      <c r="AN192"/>
    </row>
    <row r="193" spans="22:40" ht="15">
      <c r="V193"/>
      <c r="W193"/>
      <c r="X193"/>
      <c r="Y193"/>
      <c r="Z193"/>
      <c r="AA193"/>
      <c r="AB193"/>
      <c r="AC193"/>
      <c r="AD193"/>
      <c r="AE193"/>
      <c r="AF193"/>
      <c r="AG193"/>
      <c r="AH193"/>
      <c r="AI193"/>
      <c r="AJ193"/>
      <c r="AK193"/>
      <c r="AL193"/>
      <c r="AM193"/>
      <c r="AN193"/>
    </row>
    <row r="194" spans="22:40" ht="15">
      <c r="V194"/>
      <c r="W194"/>
      <c r="X194"/>
      <c r="Y194"/>
      <c r="Z194"/>
      <c r="AA194"/>
      <c r="AB194"/>
      <c r="AC194"/>
      <c r="AD194"/>
      <c r="AE194"/>
      <c r="AF194"/>
      <c r="AG194"/>
      <c r="AH194"/>
      <c r="AI194"/>
      <c r="AJ194"/>
      <c r="AK194"/>
      <c r="AL194"/>
      <c r="AM194"/>
      <c r="AN194"/>
    </row>
    <row r="195" spans="22:40" ht="15">
      <c r="V195"/>
      <c r="W195"/>
      <c r="X195"/>
      <c r="Y195"/>
      <c r="Z195"/>
      <c r="AA195"/>
      <c r="AB195"/>
      <c r="AC195"/>
      <c r="AD195"/>
      <c r="AE195"/>
      <c r="AF195"/>
      <c r="AG195"/>
      <c r="AH195"/>
      <c r="AI195"/>
      <c r="AJ195"/>
      <c r="AK195"/>
      <c r="AL195"/>
      <c r="AM195"/>
      <c r="AN195"/>
    </row>
    <row r="196" spans="22:40" ht="15">
      <c r="V196"/>
      <c r="W196"/>
      <c r="X196"/>
      <c r="Y196"/>
      <c r="Z196"/>
      <c r="AA196"/>
      <c r="AB196"/>
      <c r="AC196"/>
      <c r="AD196"/>
      <c r="AE196"/>
      <c r="AF196"/>
      <c r="AG196"/>
      <c r="AH196"/>
      <c r="AI196"/>
      <c r="AJ196"/>
      <c r="AK196"/>
      <c r="AL196"/>
      <c r="AM196"/>
      <c r="AN196"/>
    </row>
    <row r="197" spans="22:40" ht="15">
      <c r="V197"/>
      <c r="W197"/>
      <c r="X197"/>
      <c r="Y197"/>
      <c r="Z197"/>
      <c r="AA197"/>
      <c r="AB197"/>
      <c r="AC197"/>
      <c r="AD197"/>
      <c r="AE197"/>
      <c r="AF197"/>
      <c r="AG197"/>
      <c r="AH197"/>
      <c r="AI197"/>
      <c r="AJ197"/>
      <c r="AK197"/>
      <c r="AL197"/>
      <c r="AM197"/>
      <c r="AN197"/>
    </row>
    <row r="198" spans="22:40" ht="15">
      <c r="V198"/>
      <c r="W198"/>
      <c r="X198"/>
      <c r="Y198"/>
      <c r="Z198"/>
      <c r="AA198"/>
      <c r="AB198"/>
      <c r="AC198"/>
      <c r="AD198"/>
      <c r="AE198"/>
      <c r="AF198"/>
      <c r="AG198"/>
      <c r="AH198"/>
      <c r="AI198"/>
      <c r="AJ198"/>
      <c r="AK198"/>
      <c r="AL198"/>
      <c r="AM198"/>
      <c r="AN198"/>
    </row>
  </sheetData>
  <sheetProtection/>
  <mergeCells count="208">
    <mergeCell ref="A98:A104"/>
    <mergeCell ref="A37:A43"/>
    <mergeCell ref="A44:A49"/>
    <mergeCell ref="A50:A55"/>
    <mergeCell ref="A56:A59"/>
    <mergeCell ref="A61:A66"/>
    <mergeCell ref="A67:A72"/>
    <mergeCell ref="A73:A78"/>
    <mergeCell ref="A79:A84"/>
    <mergeCell ref="A85:A89"/>
    <mergeCell ref="A2:A7"/>
    <mergeCell ref="A8:A13"/>
    <mergeCell ref="A14:A19"/>
    <mergeCell ref="A20:A25"/>
    <mergeCell ref="A26:A29"/>
    <mergeCell ref="A31:A36"/>
    <mergeCell ref="R94:S94"/>
    <mergeCell ref="T94:U94"/>
    <mergeCell ref="R95:S95"/>
    <mergeCell ref="T95:U95"/>
    <mergeCell ref="R96:S96"/>
    <mergeCell ref="T96:U96"/>
    <mergeCell ref="R91:S91"/>
    <mergeCell ref="T91:U91"/>
    <mergeCell ref="R92:S92"/>
    <mergeCell ref="T92:U92"/>
    <mergeCell ref="R93:S93"/>
    <mergeCell ref="T93:U93"/>
    <mergeCell ref="A92:A97"/>
    <mergeCell ref="R109:S109"/>
    <mergeCell ref="T109:U109"/>
    <mergeCell ref="R112:S112"/>
    <mergeCell ref="T112:U112"/>
    <mergeCell ref="R113:S113"/>
    <mergeCell ref="T113:U113"/>
    <mergeCell ref="T102:U102"/>
    <mergeCell ref="R105:S105"/>
    <mergeCell ref="T105:U105"/>
    <mergeCell ref="R114:S114"/>
    <mergeCell ref="R98:S98"/>
    <mergeCell ref="T98:U98"/>
    <mergeCell ref="R99:S99"/>
    <mergeCell ref="T99:U99"/>
    <mergeCell ref="R100:S100"/>
    <mergeCell ref="T100:U100"/>
    <mergeCell ref="R101:S101"/>
    <mergeCell ref="T101:U101"/>
    <mergeCell ref="R102:S102"/>
    <mergeCell ref="R106:S106"/>
    <mergeCell ref="T106:U106"/>
    <mergeCell ref="R107:S107"/>
    <mergeCell ref="T107:U107"/>
    <mergeCell ref="R108:S108"/>
    <mergeCell ref="T108:U108"/>
    <mergeCell ref="R103:S103"/>
    <mergeCell ref="T103:U103"/>
    <mergeCell ref="R104:S104"/>
    <mergeCell ref="T104:U104"/>
    <mergeCell ref="R124:S124"/>
    <mergeCell ref="T124:U124"/>
    <mergeCell ref="R122:S122"/>
    <mergeCell ref="T122:U122"/>
    <mergeCell ref="R123:S123"/>
    <mergeCell ref="T123:U123"/>
    <mergeCell ref="R125:S125"/>
    <mergeCell ref="T114:U114"/>
    <mergeCell ref="R115:S115"/>
    <mergeCell ref="T115:U115"/>
    <mergeCell ref="R116:S116"/>
    <mergeCell ref="T116:U116"/>
    <mergeCell ref="R119:S119"/>
    <mergeCell ref="T119:U119"/>
    <mergeCell ref="R120:S120"/>
    <mergeCell ref="T120:U120"/>
    <mergeCell ref="R121:S121"/>
    <mergeCell ref="T121:U121"/>
    <mergeCell ref="T117:U117"/>
    <mergeCell ref="R118:S118"/>
    <mergeCell ref="T118:U118"/>
    <mergeCell ref="R129:S129"/>
    <mergeCell ref="T129:U129"/>
    <mergeCell ref="R126:S126"/>
    <mergeCell ref="T126:U126"/>
    <mergeCell ref="R127:S127"/>
    <mergeCell ref="R130:S130"/>
    <mergeCell ref="T130:U130"/>
    <mergeCell ref="R133:S133"/>
    <mergeCell ref="T133:U133"/>
    <mergeCell ref="R134:S134"/>
    <mergeCell ref="T134:U134"/>
    <mergeCell ref="T127:U127"/>
    <mergeCell ref="R128:S128"/>
    <mergeCell ref="A147:A153"/>
    <mergeCell ref="R140:S140"/>
    <mergeCell ref="T140:U140"/>
    <mergeCell ref="R141:S141"/>
    <mergeCell ref="T141:U141"/>
    <mergeCell ref="R142:S142"/>
    <mergeCell ref="T142:U142"/>
    <mergeCell ref="R143:S143"/>
    <mergeCell ref="T143:U143"/>
    <mergeCell ref="R144:S144"/>
    <mergeCell ref="R146:S146"/>
    <mergeCell ref="T146:U146"/>
    <mergeCell ref="R152:S152"/>
    <mergeCell ref="T152:U152"/>
    <mergeCell ref="R151:S151"/>
    <mergeCell ref="T151:U151"/>
    <mergeCell ref="R149:S149"/>
    <mergeCell ref="T149:U149"/>
    <mergeCell ref="T158:U158"/>
    <mergeCell ref="R161:S161"/>
    <mergeCell ref="T161:U161"/>
    <mergeCell ref="R162:S162"/>
    <mergeCell ref="T162:U162"/>
    <mergeCell ref="R163:S163"/>
    <mergeCell ref="T163:U163"/>
    <mergeCell ref="R164:S164"/>
    <mergeCell ref="R154:S154"/>
    <mergeCell ref="T154:U154"/>
    <mergeCell ref="R155:S155"/>
    <mergeCell ref="T155:U155"/>
    <mergeCell ref="R156:S156"/>
    <mergeCell ref="T156:U156"/>
    <mergeCell ref="R157:S157"/>
    <mergeCell ref="T157:U157"/>
    <mergeCell ref="R158:S158"/>
    <mergeCell ref="T165:U165"/>
    <mergeCell ref="R168:S168"/>
    <mergeCell ref="T168:U168"/>
    <mergeCell ref="R169:S169"/>
    <mergeCell ref="T169:U169"/>
    <mergeCell ref="T167:U167"/>
    <mergeCell ref="R179:S179"/>
    <mergeCell ref="T179:U179"/>
    <mergeCell ref="R180:S180"/>
    <mergeCell ref="T180:U180"/>
    <mergeCell ref="R178:S178"/>
    <mergeCell ref="T178:U178"/>
    <mergeCell ref="T177:U177"/>
    <mergeCell ref="R175:S175"/>
    <mergeCell ref="T175:U175"/>
    <mergeCell ref="R176:S176"/>
    <mergeCell ref="T176:U176"/>
    <mergeCell ref="R170:S170"/>
    <mergeCell ref="T170:U170"/>
    <mergeCell ref="R177:S177"/>
    <mergeCell ref="R171:S171"/>
    <mergeCell ref="R166:S166"/>
    <mergeCell ref="T166:U166"/>
    <mergeCell ref="R167:S167"/>
    <mergeCell ref="R97:S97"/>
    <mergeCell ref="T97:U97"/>
    <mergeCell ref="R110:S110"/>
    <mergeCell ref="T110:U110"/>
    <mergeCell ref="R111:S111"/>
    <mergeCell ref="T164:U164"/>
    <mergeCell ref="R165:S165"/>
    <mergeCell ref="R132:S132"/>
    <mergeCell ref="T132:U132"/>
    <mergeCell ref="T128:U128"/>
    <mergeCell ref="T171:U171"/>
    <mergeCell ref="R172:S172"/>
    <mergeCell ref="T172:U172"/>
    <mergeCell ref="R153:S153"/>
    <mergeCell ref="T153:U153"/>
    <mergeCell ref="R159:S159"/>
    <mergeCell ref="T160:U160"/>
    <mergeCell ref="T144:U144"/>
    <mergeCell ref="R147:S147"/>
    <mergeCell ref="T147:U147"/>
    <mergeCell ref="R148:S148"/>
    <mergeCell ref="T148:U148"/>
    <mergeCell ref="T111:U111"/>
    <mergeCell ref="R117:S117"/>
    <mergeCell ref="T125:U125"/>
    <mergeCell ref="R131:S131"/>
    <mergeCell ref="T131:U131"/>
    <mergeCell ref="T135:U135"/>
    <mergeCell ref="R136:S136"/>
    <mergeCell ref="T136:U136"/>
    <mergeCell ref="R137:S137"/>
    <mergeCell ref="T137:U137"/>
    <mergeCell ref="R150:S150"/>
    <mergeCell ref="T150:U150"/>
    <mergeCell ref="R138:S138"/>
    <mergeCell ref="T138:U138"/>
    <mergeCell ref="R139:S139"/>
    <mergeCell ref="A154:A160"/>
    <mergeCell ref="A161:A167"/>
    <mergeCell ref="A168:A174"/>
    <mergeCell ref="A175:A180"/>
    <mergeCell ref="R173:S173"/>
    <mergeCell ref="T173:U173"/>
    <mergeCell ref="R174:S174"/>
    <mergeCell ref="T174:U174"/>
    <mergeCell ref="T159:U159"/>
    <mergeCell ref="R160:S160"/>
    <mergeCell ref="T139:U139"/>
    <mergeCell ref="R145:S145"/>
    <mergeCell ref="T145:U145"/>
    <mergeCell ref="A105:A111"/>
    <mergeCell ref="A112:A118"/>
    <mergeCell ref="A119:A125"/>
    <mergeCell ref="A126:A132"/>
    <mergeCell ref="A133:A139"/>
    <mergeCell ref="A140:A146"/>
    <mergeCell ref="R135:S135"/>
  </mergeCells>
  <printOptions gridLines="1" horizontalCentered="1" verticalCentered="1"/>
  <pageMargins left="0.4330708661417323" right="0.1968503937007874" top="1.2598425196850394" bottom="0.5511811023622047" header="0.5905511811023623" footer="0.2755905511811024"/>
  <pageSetup fitToHeight="2" fitToWidth="0" horizontalDpi="600" verticalDpi="600" orientation="portrait" paperSize="9" scale="87" r:id="rId5"/>
  <headerFooter>
    <oddHeader>&amp;L&amp;G&amp;C&amp;"Arial Black,Regular"&amp;16&amp;K0000FFCOSCAP - &amp;KFF0000SOUTH ASIA&amp;"-,Bold"&amp;K01+000
&amp;"Arial Black,Regular"&amp;K002060Annual Technical Assistance Programme - 2009 &amp;R&amp;F
</oddHeader>
    <oddFooter xml:space="preserve">&amp;L&amp;P of &amp;N&amp;C&amp;D&amp;RCOSCAP - South Asia </oddFooter>
  </headerFooter>
  <rowBreaks count="1" manualBreakCount="1">
    <brk id="132" max="20" man="1"/>
  </rowBreaks>
  <colBreaks count="3" manualBreakCount="3">
    <brk id="21" max="65535" man="1"/>
    <brk id="40" max="65535" man="1"/>
    <brk id="57" max="65535" man="1"/>
  </colBreaks>
  <drawing r:id="rId3"/>
  <legacyDrawing r:id="rId2"/>
  <legacyDrawingHF r:id="rId4"/>
</worksheet>
</file>

<file path=xl/worksheets/sheet5.xml><?xml version="1.0" encoding="utf-8"?>
<worksheet xmlns="http://schemas.openxmlformats.org/spreadsheetml/2006/main" xmlns:r="http://schemas.openxmlformats.org/officeDocument/2006/relationships">
  <dimension ref="A1:BF164"/>
  <sheetViews>
    <sheetView view="pageBreakPreview" zoomScaleSheetLayoutView="100" zoomScalePageLayoutView="0" workbookViewId="0" topLeftCell="A1">
      <pane ySplit="1" topLeftCell="A35" activePane="bottomLeft" state="frozen"/>
      <selection pane="topLeft" activeCell="A1" sqref="A1"/>
      <selection pane="bottomLeft" activeCell="L44" sqref="L44"/>
    </sheetView>
  </sheetViews>
  <sheetFormatPr defaultColWidth="9.140625" defaultRowHeight="15"/>
  <cols>
    <col min="1" max="1" width="5.28125" style="349" customWidth="1"/>
    <col min="2" max="2" width="9.421875" style="1" customWidth="1"/>
    <col min="3" max="33" width="3.28125" style="1" customWidth="1"/>
    <col min="34" max="41" width="3.28125" style="417" customWidth="1"/>
    <col min="42" max="42" width="16.00390625" style="417" customWidth="1"/>
    <col min="43" max="43" width="5.140625" style="417" customWidth="1"/>
    <col min="44" max="56" width="4.7109375" style="417" customWidth="1"/>
    <col min="57" max="57" width="6.421875" style="417" customWidth="1"/>
    <col min="58" max="16384" width="9.140625" style="417" customWidth="1"/>
  </cols>
  <sheetData>
    <row r="1" spans="1:58" s="64" customFormat="1" ht="31.5" thickBot="1">
      <c r="A1" s="592"/>
      <c r="B1" s="593"/>
      <c r="C1" s="513" t="s">
        <v>12</v>
      </c>
      <c r="D1" s="514" t="s">
        <v>13</v>
      </c>
      <c r="E1" s="514" t="s">
        <v>14</v>
      </c>
      <c r="F1" s="514" t="s">
        <v>15</v>
      </c>
      <c r="G1" s="514" t="s">
        <v>16</v>
      </c>
      <c r="H1" s="514" t="s">
        <v>17</v>
      </c>
      <c r="I1" s="514" t="s">
        <v>18</v>
      </c>
      <c r="J1" s="513" t="s">
        <v>12</v>
      </c>
      <c r="K1" s="514" t="s">
        <v>13</v>
      </c>
      <c r="L1" s="514" t="s">
        <v>14</v>
      </c>
      <c r="M1" s="514" t="s">
        <v>15</v>
      </c>
      <c r="N1" s="514" t="s">
        <v>16</v>
      </c>
      <c r="O1" s="514" t="s">
        <v>17</v>
      </c>
      <c r="P1" s="514" t="s">
        <v>18</v>
      </c>
      <c r="Q1" s="513" t="s">
        <v>12</v>
      </c>
      <c r="R1" s="514" t="s">
        <v>13</v>
      </c>
      <c r="S1" s="514" t="s">
        <v>14</v>
      </c>
      <c r="T1" s="514" t="s">
        <v>15</v>
      </c>
      <c r="U1" s="514" t="s">
        <v>16</v>
      </c>
      <c r="V1" s="514" t="s">
        <v>17</v>
      </c>
      <c r="W1" s="514" t="s">
        <v>18</v>
      </c>
      <c r="X1" s="513" t="s">
        <v>12</v>
      </c>
      <c r="Y1" s="514" t="s">
        <v>13</v>
      </c>
      <c r="Z1" s="514" t="s">
        <v>14</v>
      </c>
      <c r="AA1" s="514" t="s">
        <v>15</v>
      </c>
      <c r="AB1" s="514" t="s">
        <v>16</v>
      </c>
      <c r="AC1" s="514" t="s">
        <v>17</v>
      </c>
      <c r="AD1" s="514" t="s">
        <v>18</v>
      </c>
      <c r="AE1" s="513" t="s">
        <v>12</v>
      </c>
      <c r="AF1" s="514" t="s">
        <v>13</v>
      </c>
      <c r="AG1" s="514" t="s">
        <v>14</v>
      </c>
      <c r="AH1" s="514" t="s">
        <v>15</v>
      </c>
      <c r="AI1" s="514" t="s">
        <v>16</v>
      </c>
      <c r="AJ1" s="514" t="s">
        <v>17</v>
      </c>
      <c r="AK1" s="514" t="s">
        <v>18</v>
      </c>
      <c r="AL1" s="515" t="s">
        <v>12</v>
      </c>
      <c r="AM1" s="587" t="s">
        <v>13</v>
      </c>
      <c r="AN1" s="588"/>
      <c r="AO1" s="417"/>
      <c r="AP1" s="417"/>
      <c r="AQ1" s="417"/>
      <c r="AR1" s="417"/>
      <c r="AS1" s="417"/>
      <c r="AT1" s="417"/>
      <c r="AU1" s="417"/>
      <c r="AV1" s="417"/>
      <c r="AW1" s="417"/>
      <c r="AX1" s="417"/>
      <c r="AY1" s="417"/>
      <c r="AZ1" s="417"/>
      <c r="BA1" s="417"/>
      <c r="BB1" s="417"/>
      <c r="BC1" s="417"/>
      <c r="BD1" s="417"/>
      <c r="BE1" s="417"/>
      <c r="BF1" s="417"/>
    </row>
    <row r="2" spans="1:40" ht="15">
      <c r="A2" s="840" t="s">
        <v>0</v>
      </c>
      <c r="B2" s="554"/>
      <c r="C2" s="535"/>
      <c r="D2" s="535"/>
      <c r="E2" s="535"/>
      <c r="F2" s="535"/>
      <c r="G2" s="434">
        <v>1</v>
      </c>
      <c r="H2" s="434">
        <v>2</v>
      </c>
      <c r="I2" s="434">
        <v>3</v>
      </c>
      <c r="J2" s="429">
        <v>4</v>
      </c>
      <c r="K2" s="434">
        <v>5</v>
      </c>
      <c r="L2" s="434">
        <v>6</v>
      </c>
      <c r="M2" s="434">
        <v>7</v>
      </c>
      <c r="N2" s="434">
        <v>8</v>
      </c>
      <c r="O2" s="434">
        <v>9</v>
      </c>
      <c r="P2" s="434">
        <v>10</v>
      </c>
      <c r="Q2" s="429">
        <v>11</v>
      </c>
      <c r="R2" s="434">
        <v>12</v>
      </c>
      <c r="S2" s="434">
        <v>13</v>
      </c>
      <c r="T2" s="499">
        <v>14</v>
      </c>
      <c r="U2" s="434">
        <v>15</v>
      </c>
      <c r="V2" s="434">
        <v>16</v>
      </c>
      <c r="W2" s="434">
        <v>17</v>
      </c>
      <c r="X2" s="429">
        <v>18</v>
      </c>
      <c r="Y2" s="434">
        <v>19</v>
      </c>
      <c r="Z2" s="434">
        <v>20</v>
      </c>
      <c r="AA2" s="434">
        <v>21</v>
      </c>
      <c r="AB2" s="434">
        <v>22</v>
      </c>
      <c r="AC2" s="434">
        <v>23</v>
      </c>
      <c r="AD2" s="434">
        <v>24</v>
      </c>
      <c r="AE2" s="429">
        <v>25</v>
      </c>
      <c r="AF2" s="434">
        <v>26</v>
      </c>
      <c r="AG2" s="434">
        <v>27</v>
      </c>
      <c r="AH2" s="434">
        <v>28</v>
      </c>
      <c r="AI2" s="434">
        <v>29</v>
      </c>
      <c r="AJ2" s="434">
        <v>30</v>
      </c>
      <c r="AK2" s="434">
        <v>31</v>
      </c>
      <c r="AL2" s="536"/>
      <c r="AM2" s="560"/>
      <c r="AN2" s="589"/>
    </row>
    <row r="3" spans="1:40" ht="15">
      <c r="A3" s="841"/>
      <c r="B3" s="65" t="s">
        <v>19</v>
      </c>
      <c r="C3" s="532"/>
      <c r="D3" s="532"/>
      <c r="E3" s="532"/>
      <c r="F3" s="532"/>
      <c r="G3" s="134" t="s">
        <v>49</v>
      </c>
      <c r="H3" s="134" t="s">
        <v>49</v>
      </c>
      <c r="I3" s="134" t="s">
        <v>49</v>
      </c>
      <c r="J3" s="134" t="s">
        <v>49</v>
      </c>
      <c r="K3" s="134" t="s">
        <v>49</v>
      </c>
      <c r="L3" s="134" t="s">
        <v>49</v>
      </c>
      <c r="M3" s="139" t="s">
        <v>58</v>
      </c>
      <c r="N3" s="125" t="s">
        <v>51</v>
      </c>
      <c r="O3" s="125" t="s">
        <v>51</v>
      </c>
      <c r="P3" s="122" t="s">
        <v>15</v>
      </c>
      <c r="Q3" s="125" t="s">
        <v>51</v>
      </c>
      <c r="R3" s="125" t="s">
        <v>51</v>
      </c>
      <c r="S3" s="125" t="s">
        <v>51</v>
      </c>
      <c r="T3" s="125" t="s">
        <v>51</v>
      </c>
      <c r="U3" s="125" t="s">
        <v>51</v>
      </c>
      <c r="V3" s="125" t="s">
        <v>51</v>
      </c>
      <c r="W3" s="122" t="s">
        <v>15</v>
      </c>
      <c r="X3" s="125" t="s">
        <v>51</v>
      </c>
      <c r="Y3" s="125" t="s">
        <v>51</v>
      </c>
      <c r="Z3" s="125" t="s">
        <v>51</v>
      </c>
      <c r="AA3" s="125" t="s">
        <v>51</v>
      </c>
      <c r="AB3" s="125" t="s">
        <v>51</v>
      </c>
      <c r="AC3" s="125" t="s">
        <v>51</v>
      </c>
      <c r="AD3" s="139" t="s">
        <v>58</v>
      </c>
      <c r="AE3" s="125" t="s">
        <v>50</v>
      </c>
      <c r="AF3" s="125" t="s">
        <v>50</v>
      </c>
      <c r="AG3" s="125" t="s">
        <v>50</v>
      </c>
      <c r="AH3" s="125" t="s">
        <v>50</v>
      </c>
      <c r="AI3" s="125" t="s">
        <v>50</v>
      </c>
      <c r="AJ3" s="122" t="s">
        <v>15</v>
      </c>
      <c r="AK3" s="122" t="s">
        <v>15</v>
      </c>
      <c r="AL3" s="534"/>
      <c r="AM3" s="561"/>
      <c r="AN3" s="589"/>
    </row>
    <row r="4" spans="1:40" ht="15">
      <c r="A4" s="841"/>
      <c r="B4" s="67" t="s">
        <v>21</v>
      </c>
      <c r="C4" s="532"/>
      <c r="D4" s="532"/>
      <c r="E4" s="532"/>
      <c r="F4" s="532"/>
      <c r="G4" s="520" t="s">
        <v>135</v>
      </c>
      <c r="H4" s="520" t="s">
        <v>135</v>
      </c>
      <c r="I4" s="520" t="s">
        <v>135</v>
      </c>
      <c r="J4" s="520" t="s">
        <v>135</v>
      </c>
      <c r="K4" s="520" t="s">
        <v>135</v>
      </c>
      <c r="L4" s="520" t="s">
        <v>135</v>
      </c>
      <c r="M4" s="520" t="s">
        <v>135</v>
      </c>
      <c r="N4" s="520" t="s">
        <v>135</v>
      </c>
      <c r="O4" s="520" t="s">
        <v>135</v>
      </c>
      <c r="P4" s="520" t="s">
        <v>135</v>
      </c>
      <c r="Q4" s="520" t="s">
        <v>135</v>
      </c>
      <c r="R4" s="520" t="s">
        <v>135</v>
      </c>
      <c r="S4" s="520" t="s">
        <v>135</v>
      </c>
      <c r="T4" s="520" t="s">
        <v>135</v>
      </c>
      <c r="U4" s="520" t="s">
        <v>135</v>
      </c>
      <c r="V4" s="520" t="s">
        <v>135</v>
      </c>
      <c r="W4" s="520" t="s">
        <v>135</v>
      </c>
      <c r="X4" s="520" t="s">
        <v>135</v>
      </c>
      <c r="Y4" s="520" t="s">
        <v>135</v>
      </c>
      <c r="Z4" s="520" t="s">
        <v>135</v>
      </c>
      <c r="AA4" s="520" t="s">
        <v>135</v>
      </c>
      <c r="AB4" s="520" t="s">
        <v>135</v>
      </c>
      <c r="AC4" s="520" t="s">
        <v>135</v>
      </c>
      <c r="AD4" s="520" t="s">
        <v>135</v>
      </c>
      <c r="AE4" s="520" t="s">
        <v>135</v>
      </c>
      <c r="AF4" s="520" t="s">
        <v>135</v>
      </c>
      <c r="AG4" s="520" t="s">
        <v>135</v>
      </c>
      <c r="AH4" s="520" t="s">
        <v>135</v>
      </c>
      <c r="AI4" s="520" t="s">
        <v>135</v>
      </c>
      <c r="AJ4" s="520" t="s">
        <v>135</v>
      </c>
      <c r="AK4" s="520" t="s">
        <v>135</v>
      </c>
      <c r="AL4" s="534"/>
      <c r="AM4" s="561"/>
      <c r="AN4" s="589"/>
    </row>
    <row r="5" spans="1:40" ht="15">
      <c r="A5" s="841"/>
      <c r="B5" s="391" t="s">
        <v>22</v>
      </c>
      <c r="C5" s="532"/>
      <c r="D5" s="532"/>
      <c r="E5" s="532"/>
      <c r="F5" s="532"/>
      <c r="G5" s="134" t="s">
        <v>49</v>
      </c>
      <c r="H5" s="134" t="s">
        <v>49</v>
      </c>
      <c r="I5" s="134" t="s">
        <v>49</v>
      </c>
      <c r="J5" s="129" t="s">
        <v>51</v>
      </c>
      <c r="K5" s="129" t="s">
        <v>51</v>
      </c>
      <c r="L5" s="129" t="s">
        <v>51</v>
      </c>
      <c r="M5" s="129" t="s">
        <v>51</v>
      </c>
      <c r="N5" s="129" t="s">
        <v>51</v>
      </c>
      <c r="O5" s="129" t="s">
        <v>51</v>
      </c>
      <c r="P5" s="122" t="s">
        <v>15</v>
      </c>
      <c r="Q5" s="129" t="s">
        <v>51</v>
      </c>
      <c r="R5" s="129" t="s">
        <v>51</v>
      </c>
      <c r="S5" s="129" t="s">
        <v>51</v>
      </c>
      <c r="T5" s="129" t="s">
        <v>51</v>
      </c>
      <c r="U5" s="129" t="s">
        <v>51</v>
      </c>
      <c r="V5" s="129" t="s">
        <v>51</v>
      </c>
      <c r="W5" s="122" t="s">
        <v>15</v>
      </c>
      <c r="X5" s="129" t="s">
        <v>51</v>
      </c>
      <c r="Y5" s="129" t="s">
        <v>51</v>
      </c>
      <c r="Z5" s="129" t="s">
        <v>51</v>
      </c>
      <c r="AA5" s="129" t="s">
        <v>51</v>
      </c>
      <c r="AB5" s="129" t="s">
        <v>51</v>
      </c>
      <c r="AC5" s="129" t="s">
        <v>51</v>
      </c>
      <c r="AD5" s="139" t="s">
        <v>58</v>
      </c>
      <c r="AE5" s="129" t="s">
        <v>50</v>
      </c>
      <c r="AF5" s="129" t="s">
        <v>50</v>
      </c>
      <c r="AG5" s="129" t="s">
        <v>50</v>
      </c>
      <c r="AH5" s="129" t="s">
        <v>50</v>
      </c>
      <c r="AI5" s="129" t="s">
        <v>50</v>
      </c>
      <c r="AJ5" s="122" t="s">
        <v>15</v>
      </c>
      <c r="AK5" s="122" t="s">
        <v>15</v>
      </c>
      <c r="AL5" s="534"/>
      <c r="AM5" s="561"/>
      <c r="AN5" s="589"/>
    </row>
    <row r="6" spans="1:40" ht="15">
      <c r="A6" s="841"/>
      <c r="B6" s="71" t="s">
        <v>20</v>
      </c>
      <c r="C6" s="533"/>
      <c r="D6" s="533"/>
      <c r="E6" s="533"/>
      <c r="F6" s="533"/>
      <c r="G6" s="134" t="s">
        <v>49</v>
      </c>
      <c r="H6" s="134" t="s">
        <v>49</v>
      </c>
      <c r="I6" s="139" t="s">
        <v>58</v>
      </c>
      <c r="J6" s="131" t="s">
        <v>51</v>
      </c>
      <c r="K6" s="131" t="s">
        <v>51</v>
      </c>
      <c r="L6" s="131" t="s">
        <v>51</v>
      </c>
      <c r="M6" s="131" t="s">
        <v>51</v>
      </c>
      <c r="N6" s="131" t="s">
        <v>51</v>
      </c>
      <c r="O6" s="131" t="s">
        <v>51</v>
      </c>
      <c r="P6" s="122" t="s">
        <v>15</v>
      </c>
      <c r="Q6" s="131" t="s">
        <v>51</v>
      </c>
      <c r="R6" s="131" t="s">
        <v>51</v>
      </c>
      <c r="S6" s="131" t="s">
        <v>51</v>
      </c>
      <c r="T6" s="131" t="s">
        <v>51</v>
      </c>
      <c r="U6" s="131" t="s">
        <v>51</v>
      </c>
      <c r="V6" s="131" t="s">
        <v>51</v>
      </c>
      <c r="W6" s="139" t="s">
        <v>58</v>
      </c>
      <c r="X6" s="131" t="s">
        <v>50</v>
      </c>
      <c r="Y6" s="131" t="s">
        <v>50</v>
      </c>
      <c r="Z6" s="131" t="s">
        <v>50</v>
      </c>
      <c r="AA6" s="131" t="s">
        <v>50</v>
      </c>
      <c r="AB6" s="131" t="s">
        <v>50</v>
      </c>
      <c r="AC6" s="122" t="s">
        <v>15</v>
      </c>
      <c r="AD6" s="122" t="s">
        <v>15</v>
      </c>
      <c r="AE6" s="131" t="s">
        <v>50</v>
      </c>
      <c r="AF6" s="131" t="s">
        <v>50</v>
      </c>
      <c r="AG6" s="131" t="s">
        <v>50</v>
      </c>
      <c r="AH6" s="131" t="s">
        <v>50</v>
      </c>
      <c r="AI6" s="131" t="s">
        <v>50</v>
      </c>
      <c r="AJ6" s="122" t="s">
        <v>15</v>
      </c>
      <c r="AK6" s="122" t="s">
        <v>15</v>
      </c>
      <c r="AL6" s="534"/>
      <c r="AM6" s="561"/>
      <c r="AN6" s="589"/>
    </row>
    <row r="7" spans="1:40" ht="15.75" thickBot="1">
      <c r="A7" s="843"/>
      <c r="B7" s="563" t="s">
        <v>36</v>
      </c>
      <c r="C7" s="539"/>
      <c r="D7" s="539"/>
      <c r="E7" s="539"/>
      <c r="F7" s="539"/>
      <c r="G7" s="523" t="s">
        <v>49</v>
      </c>
      <c r="H7" s="523" t="s">
        <v>49</v>
      </c>
      <c r="I7" s="445" t="s">
        <v>15</v>
      </c>
      <c r="J7" s="445" t="s">
        <v>15</v>
      </c>
      <c r="K7" s="442" t="s">
        <v>57</v>
      </c>
      <c r="L7" s="442" t="s">
        <v>57</v>
      </c>
      <c r="M7" s="527" t="s">
        <v>58</v>
      </c>
      <c r="N7" s="442" t="s">
        <v>53</v>
      </c>
      <c r="O7" s="442" t="s">
        <v>53</v>
      </c>
      <c r="P7" s="527" t="s">
        <v>58</v>
      </c>
      <c r="Q7" s="442" t="s">
        <v>51</v>
      </c>
      <c r="R7" s="442" t="s">
        <v>51</v>
      </c>
      <c r="S7" s="442" t="s">
        <v>51</v>
      </c>
      <c r="T7" s="527" t="s">
        <v>58</v>
      </c>
      <c r="U7" s="442" t="s">
        <v>55</v>
      </c>
      <c r="V7" s="442" t="s">
        <v>55</v>
      </c>
      <c r="W7" s="527" t="s">
        <v>58</v>
      </c>
      <c r="X7" s="442" t="s">
        <v>50</v>
      </c>
      <c r="Y7" s="442" t="s">
        <v>50</v>
      </c>
      <c r="Z7" s="527" t="s">
        <v>58</v>
      </c>
      <c r="AA7" s="442" t="s">
        <v>57</v>
      </c>
      <c r="AB7" s="442" t="s">
        <v>57</v>
      </c>
      <c r="AC7" s="442" t="s">
        <v>57</v>
      </c>
      <c r="AD7" s="445" t="s">
        <v>15</v>
      </c>
      <c r="AE7" s="445" t="s">
        <v>15</v>
      </c>
      <c r="AF7" s="442" t="s">
        <v>57</v>
      </c>
      <c r="AG7" s="442" t="s">
        <v>57</v>
      </c>
      <c r="AH7" s="442" t="s">
        <v>57</v>
      </c>
      <c r="AI7" s="442" t="s">
        <v>57</v>
      </c>
      <c r="AJ7" s="442" t="s">
        <v>57</v>
      </c>
      <c r="AK7" s="445" t="s">
        <v>15</v>
      </c>
      <c r="AL7" s="540"/>
      <c r="AM7" s="562"/>
      <c r="AN7" s="589"/>
    </row>
    <row r="8" spans="1:40" ht="15">
      <c r="A8" s="840" t="s">
        <v>1</v>
      </c>
      <c r="B8" s="600"/>
      <c r="C8" s="601">
        <v>1</v>
      </c>
      <c r="D8" s="602">
        <v>2</v>
      </c>
      <c r="E8" s="602">
        <v>3</v>
      </c>
      <c r="F8" s="602">
        <v>4</v>
      </c>
      <c r="G8" s="602">
        <v>5</v>
      </c>
      <c r="H8" s="602">
        <v>6</v>
      </c>
      <c r="I8" s="602">
        <v>7</v>
      </c>
      <c r="J8" s="601">
        <v>8</v>
      </c>
      <c r="K8" s="602">
        <v>9</v>
      </c>
      <c r="L8" s="602">
        <v>10</v>
      </c>
      <c r="M8" s="602">
        <v>11</v>
      </c>
      <c r="N8" s="602">
        <v>12</v>
      </c>
      <c r="O8" s="602">
        <v>13</v>
      </c>
      <c r="P8" s="602">
        <v>14</v>
      </c>
      <c r="Q8" s="601">
        <v>15</v>
      </c>
      <c r="R8" s="602">
        <v>16</v>
      </c>
      <c r="S8" s="602">
        <v>17</v>
      </c>
      <c r="T8" s="602">
        <v>18</v>
      </c>
      <c r="U8" s="602">
        <v>19</v>
      </c>
      <c r="V8" s="602">
        <v>20</v>
      </c>
      <c r="W8" s="602">
        <v>21</v>
      </c>
      <c r="X8" s="601">
        <v>22</v>
      </c>
      <c r="Y8" s="602">
        <v>23</v>
      </c>
      <c r="Z8" s="602">
        <v>24</v>
      </c>
      <c r="AA8" s="602">
        <v>25</v>
      </c>
      <c r="AB8" s="602">
        <v>26</v>
      </c>
      <c r="AC8" s="602">
        <v>27</v>
      </c>
      <c r="AD8" s="602">
        <v>28</v>
      </c>
      <c r="AE8" s="564"/>
      <c r="AF8" s="564"/>
      <c r="AG8" s="564"/>
      <c r="AH8" s="565"/>
      <c r="AI8" s="565"/>
      <c r="AJ8" s="565"/>
      <c r="AK8" s="565"/>
      <c r="AL8" s="536"/>
      <c r="AM8" s="537"/>
      <c r="AN8" s="589"/>
    </row>
    <row r="9" spans="1:40" ht="15">
      <c r="A9" s="841"/>
      <c r="B9" s="65" t="s">
        <v>19</v>
      </c>
      <c r="C9" s="125" t="s">
        <v>50</v>
      </c>
      <c r="D9" s="125" t="s">
        <v>50</v>
      </c>
      <c r="E9" s="125" t="s">
        <v>50</v>
      </c>
      <c r="F9" s="125" t="s">
        <v>50</v>
      </c>
      <c r="G9" s="125" t="s">
        <v>50</v>
      </c>
      <c r="H9" s="122" t="s">
        <v>15</v>
      </c>
      <c r="I9" s="122" t="s">
        <v>15</v>
      </c>
      <c r="J9" s="125" t="s">
        <v>50</v>
      </c>
      <c r="K9" s="125" t="s">
        <v>50</v>
      </c>
      <c r="L9" s="125" t="s">
        <v>50</v>
      </c>
      <c r="M9" s="125" t="s">
        <v>50</v>
      </c>
      <c r="N9" s="125" t="s">
        <v>50</v>
      </c>
      <c r="O9" s="125" t="s">
        <v>15</v>
      </c>
      <c r="P9" s="125" t="s">
        <v>50</v>
      </c>
      <c r="Q9" s="125" t="s">
        <v>58</v>
      </c>
      <c r="R9" s="370" t="s">
        <v>59</v>
      </c>
      <c r="S9" s="370" t="s">
        <v>59</v>
      </c>
      <c r="T9" s="370" t="s">
        <v>59</v>
      </c>
      <c r="U9" s="370" t="s">
        <v>59</v>
      </c>
      <c r="V9" s="125" t="s">
        <v>57</v>
      </c>
      <c r="W9" s="122" t="s">
        <v>15</v>
      </c>
      <c r="X9" s="122" t="s">
        <v>15</v>
      </c>
      <c r="Y9" s="125" t="s">
        <v>57</v>
      </c>
      <c r="Z9" s="125" t="s">
        <v>57</v>
      </c>
      <c r="AA9" s="125" t="s">
        <v>57</v>
      </c>
      <c r="AB9" s="125" t="s">
        <v>49</v>
      </c>
      <c r="AC9" s="125" t="s">
        <v>49</v>
      </c>
      <c r="AD9" s="125" t="s">
        <v>49</v>
      </c>
      <c r="AE9" s="544"/>
      <c r="AF9" s="544"/>
      <c r="AG9" s="544"/>
      <c r="AH9" s="544"/>
      <c r="AI9" s="544"/>
      <c r="AJ9" s="544"/>
      <c r="AK9" s="544"/>
      <c r="AL9" s="534"/>
      <c r="AM9" s="538"/>
      <c r="AN9" s="589"/>
    </row>
    <row r="10" spans="1:40" ht="15">
      <c r="A10" s="841"/>
      <c r="B10" s="67" t="s">
        <v>21</v>
      </c>
      <c r="C10" s="127" t="s">
        <v>135</v>
      </c>
      <c r="D10" s="127" t="s">
        <v>135</v>
      </c>
      <c r="E10" s="127" t="s">
        <v>135</v>
      </c>
      <c r="F10" s="127" t="s">
        <v>135</v>
      </c>
      <c r="G10" s="127" t="s">
        <v>135</v>
      </c>
      <c r="H10" s="127" t="s">
        <v>135</v>
      </c>
      <c r="I10" s="127" t="s">
        <v>135</v>
      </c>
      <c r="J10" s="127" t="s">
        <v>135</v>
      </c>
      <c r="K10" s="127" t="s">
        <v>135</v>
      </c>
      <c r="L10" s="127" t="s">
        <v>135</v>
      </c>
      <c r="M10" s="127" t="s">
        <v>135</v>
      </c>
      <c r="N10" s="127" t="s">
        <v>135</v>
      </c>
      <c r="O10" s="127" t="s">
        <v>135</v>
      </c>
      <c r="P10" s="127" t="s">
        <v>135</v>
      </c>
      <c r="Q10" s="127" t="s">
        <v>135</v>
      </c>
      <c r="R10" s="127" t="s">
        <v>135</v>
      </c>
      <c r="S10" s="127" t="s">
        <v>135</v>
      </c>
      <c r="T10" s="127" t="s">
        <v>135</v>
      </c>
      <c r="U10" s="127" t="s">
        <v>135</v>
      </c>
      <c r="V10" s="127" t="s">
        <v>135</v>
      </c>
      <c r="W10" s="127" t="s">
        <v>135</v>
      </c>
      <c r="X10" s="127" t="s">
        <v>135</v>
      </c>
      <c r="Y10" s="127" t="s">
        <v>135</v>
      </c>
      <c r="Z10" s="127" t="s">
        <v>135</v>
      </c>
      <c r="AA10" s="127" t="s">
        <v>135</v>
      </c>
      <c r="AB10" s="127" t="s">
        <v>135</v>
      </c>
      <c r="AC10" s="127" t="s">
        <v>135</v>
      </c>
      <c r="AD10" s="127" t="s">
        <v>135</v>
      </c>
      <c r="AE10" s="544"/>
      <c r="AF10" s="544"/>
      <c r="AG10" s="544"/>
      <c r="AH10" s="544"/>
      <c r="AI10" s="544"/>
      <c r="AJ10" s="544"/>
      <c r="AK10" s="544"/>
      <c r="AL10" s="534"/>
      <c r="AM10" s="538"/>
      <c r="AN10" s="589"/>
    </row>
    <row r="11" spans="1:40" ht="15">
      <c r="A11" s="841"/>
      <c r="B11" s="391" t="s">
        <v>22</v>
      </c>
      <c r="C11" s="129" t="s">
        <v>50</v>
      </c>
      <c r="D11" s="129" t="s">
        <v>50</v>
      </c>
      <c r="E11" s="129" t="s">
        <v>50</v>
      </c>
      <c r="F11" s="129" t="s">
        <v>50</v>
      </c>
      <c r="G11" s="129" t="s">
        <v>50</v>
      </c>
      <c r="H11" s="122" t="s">
        <v>15</v>
      </c>
      <c r="I11" s="122" t="s">
        <v>15</v>
      </c>
      <c r="J11" s="129" t="s">
        <v>50</v>
      </c>
      <c r="K11" s="129" t="s">
        <v>50</v>
      </c>
      <c r="L11" s="129" t="s">
        <v>50</v>
      </c>
      <c r="M11" s="129" t="s">
        <v>50</v>
      </c>
      <c r="N11" s="129" t="s">
        <v>50</v>
      </c>
      <c r="O11" s="129" t="s">
        <v>15</v>
      </c>
      <c r="P11" s="129" t="s">
        <v>50</v>
      </c>
      <c r="Q11" s="139" t="s">
        <v>58</v>
      </c>
      <c r="R11" s="370" t="s">
        <v>59</v>
      </c>
      <c r="S11" s="370" t="s">
        <v>59</v>
      </c>
      <c r="T11" s="370" t="s">
        <v>59</v>
      </c>
      <c r="U11" s="370" t="s">
        <v>59</v>
      </c>
      <c r="V11" s="129" t="s">
        <v>57</v>
      </c>
      <c r="W11" s="122" t="s">
        <v>15</v>
      </c>
      <c r="X11" s="122" t="s">
        <v>15</v>
      </c>
      <c r="Y11" s="129" t="s">
        <v>57</v>
      </c>
      <c r="Z11" s="129" t="s">
        <v>57</v>
      </c>
      <c r="AA11" s="129" t="s">
        <v>57</v>
      </c>
      <c r="AB11" s="129" t="s">
        <v>57</v>
      </c>
      <c r="AC11" s="129" t="s">
        <v>57</v>
      </c>
      <c r="AD11" s="122" t="s">
        <v>15</v>
      </c>
      <c r="AE11" s="544"/>
      <c r="AF11" s="544"/>
      <c r="AG11" s="544"/>
      <c r="AH11" s="544"/>
      <c r="AI11" s="544"/>
      <c r="AJ11" s="544"/>
      <c r="AK11" s="544"/>
      <c r="AL11" s="534"/>
      <c r="AM11" s="538"/>
      <c r="AN11" s="589"/>
    </row>
    <row r="12" spans="1:40" ht="15">
      <c r="A12" s="841"/>
      <c r="B12" s="71" t="s">
        <v>20</v>
      </c>
      <c r="C12" s="131" t="s">
        <v>50</v>
      </c>
      <c r="D12" s="131" t="s">
        <v>50</v>
      </c>
      <c r="E12" s="131" t="s">
        <v>50</v>
      </c>
      <c r="F12" s="131" t="s">
        <v>50</v>
      </c>
      <c r="G12" s="131" t="s">
        <v>50</v>
      </c>
      <c r="H12" s="122" t="s">
        <v>15</v>
      </c>
      <c r="I12" s="122" t="s">
        <v>15</v>
      </c>
      <c r="J12" s="131" t="s">
        <v>50</v>
      </c>
      <c r="K12" s="131" t="s">
        <v>50</v>
      </c>
      <c r="L12" s="131" t="s">
        <v>50</v>
      </c>
      <c r="M12" s="131" t="s">
        <v>50</v>
      </c>
      <c r="N12" s="131" t="s">
        <v>50</v>
      </c>
      <c r="O12" s="131" t="s">
        <v>15</v>
      </c>
      <c r="P12" s="131" t="s">
        <v>15</v>
      </c>
      <c r="Q12" s="139" t="s">
        <v>58</v>
      </c>
      <c r="R12" s="370" t="s">
        <v>59</v>
      </c>
      <c r="S12" s="370" t="s">
        <v>59</v>
      </c>
      <c r="T12" s="370" t="s">
        <v>59</v>
      </c>
      <c r="U12" s="370" t="s">
        <v>59</v>
      </c>
      <c r="V12" s="139" t="s">
        <v>58</v>
      </c>
      <c r="W12" s="122" t="s">
        <v>15</v>
      </c>
      <c r="X12" s="122" t="s">
        <v>15</v>
      </c>
      <c r="Y12" s="131" t="s">
        <v>57</v>
      </c>
      <c r="Z12" s="131" t="s">
        <v>57</v>
      </c>
      <c r="AA12" s="131" t="s">
        <v>57</v>
      </c>
      <c r="AB12" s="131" t="s">
        <v>57</v>
      </c>
      <c r="AC12" s="131" t="s">
        <v>57</v>
      </c>
      <c r="AD12" s="122" t="s">
        <v>15</v>
      </c>
      <c r="AE12" s="544"/>
      <c r="AF12" s="544"/>
      <c r="AG12" s="544"/>
      <c r="AH12" s="544"/>
      <c r="AI12" s="544"/>
      <c r="AJ12" s="544"/>
      <c r="AK12" s="544"/>
      <c r="AL12" s="534"/>
      <c r="AM12" s="538"/>
      <c r="AN12" s="589"/>
    </row>
    <row r="13" spans="1:40" ht="15.75" thickBot="1">
      <c r="A13" s="843"/>
      <c r="B13" s="359" t="s">
        <v>36</v>
      </c>
      <c r="C13" s="442" t="s">
        <v>15</v>
      </c>
      <c r="D13" s="442" t="s">
        <v>57</v>
      </c>
      <c r="E13" s="442" t="s">
        <v>57</v>
      </c>
      <c r="F13" s="442" t="s">
        <v>60</v>
      </c>
      <c r="G13" s="442" t="s">
        <v>57</v>
      </c>
      <c r="H13" s="442" t="s">
        <v>57</v>
      </c>
      <c r="I13" s="445" t="s">
        <v>15</v>
      </c>
      <c r="J13" s="445" t="s">
        <v>15</v>
      </c>
      <c r="K13" s="442" t="s">
        <v>57</v>
      </c>
      <c r="L13" s="442" t="s">
        <v>57</v>
      </c>
      <c r="M13" s="442" t="s">
        <v>57</v>
      </c>
      <c r="N13" s="442" t="s">
        <v>57</v>
      </c>
      <c r="O13" s="527" t="s">
        <v>58</v>
      </c>
      <c r="P13" s="442" t="s">
        <v>15</v>
      </c>
      <c r="Q13" s="442" t="s">
        <v>15</v>
      </c>
      <c r="R13" s="531" t="s">
        <v>59</v>
      </c>
      <c r="S13" s="531" t="s">
        <v>59</v>
      </c>
      <c r="T13" s="531" t="s">
        <v>59</v>
      </c>
      <c r="U13" s="531" t="s">
        <v>59</v>
      </c>
      <c r="V13" s="442" t="s">
        <v>57</v>
      </c>
      <c r="W13" s="445" t="s">
        <v>15</v>
      </c>
      <c r="X13" s="445" t="s">
        <v>15</v>
      </c>
      <c r="Y13" s="442" t="s">
        <v>57</v>
      </c>
      <c r="Z13" s="442" t="s">
        <v>57</v>
      </c>
      <c r="AA13" s="442" t="s">
        <v>57</v>
      </c>
      <c r="AB13" s="442" t="s">
        <v>57</v>
      </c>
      <c r="AC13" s="442" t="s">
        <v>57</v>
      </c>
      <c r="AD13" s="445" t="s">
        <v>15</v>
      </c>
      <c r="AE13" s="549"/>
      <c r="AF13" s="549"/>
      <c r="AG13" s="549"/>
      <c r="AH13" s="549"/>
      <c r="AI13" s="549"/>
      <c r="AJ13" s="549"/>
      <c r="AK13" s="549"/>
      <c r="AL13" s="540"/>
      <c r="AM13" s="541"/>
      <c r="AN13" s="589"/>
    </row>
    <row r="14" spans="1:40" ht="15">
      <c r="A14" s="840" t="s">
        <v>2</v>
      </c>
      <c r="B14" s="554"/>
      <c r="C14" s="429">
        <v>1</v>
      </c>
      <c r="D14" s="434">
        <v>2</v>
      </c>
      <c r="E14" s="434">
        <v>3</v>
      </c>
      <c r="F14" s="434">
        <v>4</v>
      </c>
      <c r="G14" s="434">
        <v>5</v>
      </c>
      <c r="H14" s="434">
        <v>6</v>
      </c>
      <c r="I14" s="434">
        <v>7</v>
      </c>
      <c r="J14" s="429">
        <v>8</v>
      </c>
      <c r="K14" s="434">
        <v>9</v>
      </c>
      <c r="L14" s="434">
        <v>10</v>
      </c>
      <c r="M14" s="434">
        <v>11</v>
      </c>
      <c r="N14" s="434">
        <v>12</v>
      </c>
      <c r="O14" s="434">
        <v>13</v>
      </c>
      <c r="P14" s="434">
        <v>14</v>
      </c>
      <c r="Q14" s="429">
        <v>15</v>
      </c>
      <c r="R14" s="434">
        <v>16</v>
      </c>
      <c r="S14" s="434">
        <v>17</v>
      </c>
      <c r="T14" s="434">
        <v>18</v>
      </c>
      <c r="U14" s="434">
        <v>19</v>
      </c>
      <c r="V14" s="434">
        <v>20</v>
      </c>
      <c r="W14" s="434">
        <v>21</v>
      </c>
      <c r="X14" s="429">
        <v>22</v>
      </c>
      <c r="Y14" s="434">
        <v>23</v>
      </c>
      <c r="Z14" s="434">
        <v>24</v>
      </c>
      <c r="AA14" s="434">
        <v>25</v>
      </c>
      <c r="AB14" s="434">
        <v>26</v>
      </c>
      <c r="AC14" s="434">
        <v>27</v>
      </c>
      <c r="AD14" s="434">
        <v>28</v>
      </c>
      <c r="AE14" s="429">
        <v>29</v>
      </c>
      <c r="AF14" s="434">
        <v>30</v>
      </c>
      <c r="AG14" s="434">
        <v>31</v>
      </c>
      <c r="AH14" s="565"/>
      <c r="AI14" s="565"/>
      <c r="AJ14" s="565"/>
      <c r="AK14" s="565"/>
      <c r="AL14" s="536"/>
      <c r="AM14" s="537"/>
      <c r="AN14" s="589"/>
    </row>
    <row r="15" spans="1:40" ht="15">
      <c r="A15" s="841"/>
      <c r="B15" s="65" t="s">
        <v>19</v>
      </c>
      <c r="C15" s="122" t="s">
        <v>15</v>
      </c>
      <c r="D15" s="134" t="s">
        <v>49</v>
      </c>
      <c r="E15" s="134" t="s">
        <v>49</v>
      </c>
      <c r="F15" s="134" t="s">
        <v>49</v>
      </c>
      <c r="G15" s="134" t="s">
        <v>49</v>
      </c>
      <c r="H15" s="134" t="s">
        <v>49</v>
      </c>
      <c r="I15" s="122" t="s">
        <v>15</v>
      </c>
      <c r="J15" s="122" t="s">
        <v>15</v>
      </c>
      <c r="K15" s="134" t="s">
        <v>49</v>
      </c>
      <c r="L15" s="134" t="s">
        <v>49</v>
      </c>
      <c r="M15" s="139" t="s">
        <v>58</v>
      </c>
      <c r="N15" s="125" t="s">
        <v>51</v>
      </c>
      <c r="O15" s="125" t="s">
        <v>51</v>
      </c>
      <c r="P15" s="122" t="s">
        <v>15</v>
      </c>
      <c r="Q15" s="122" t="s">
        <v>15</v>
      </c>
      <c r="R15" s="125" t="s">
        <v>51</v>
      </c>
      <c r="S15" s="125" t="s">
        <v>51</v>
      </c>
      <c r="T15" s="125" t="s">
        <v>51</v>
      </c>
      <c r="U15" s="125" t="s">
        <v>51</v>
      </c>
      <c r="V15" s="125" t="s">
        <v>51</v>
      </c>
      <c r="W15" s="139" t="s">
        <v>58</v>
      </c>
      <c r="X15" s="122" t="s">
        <v>50</v>
      </c>
      <c r="Y15" s="125" t="s">
        <v>50</v>
      </c>
      <c r="Z15" s="125" t="s">
        <v>50</v>
      </c>
      <c r="AA15" s="125" t="s">
        <v>50</v>
      </c>
      <c r="AB15" s="125" t="s">
        <v>50</v>
      </c>
      <c r="AC15" s="122" t="s">
        <v>15</v>
      </c>
      <c r="AD15" s="122" t="s">
        <v>15</v>
      </c>
      <c r="AE15" s="566" t="s">
        <v>50</v>
      </c>
      <c r="AF15" s="566" t="s">
        <v>50</v>
      </c>
      <c r="AG15" s="566" t="s">
        <v>50</v>
      </c>
      <c r="AH15" s="544"/>
      <c r="AI15" s="544"/>
      <c r="AJ15" s="544"/>
      <c r="AK15" s="544"/>
      <c r="AL15" s="534"/>
      <c r="AM15" s="538"/>
      <c r="AN15" s="589"/>
    </row>
    <row r="16" spans="1:40" ht="15">
      <c r="A16" s="841"/>
      <c r="B16" s="67" t="s">
        <v>21</v>
      </c>
      <c r="C16" s="567" t="s">
        <v>135</v>
      </c>
      <c r="D16" s="567" t="s">
        <v>135</v>
      </c>
      <c r="E16" s="567" t="s">
        <v>135</v>
      </c>
      <c r="F16" s="567" t="s">
        <v>135</v>
      </c>
      <c r="G16" s="567" t="s">
        <v>135</v>
      </c>
      <c r="H16" s="567" t="s">
        <v>135</v>
      </c>
      <c r="I16" s="567" t="s">
        <v>135</v>
      </c>
      <c r="J16" s="567" t="s">
        <v>135</v>
      </c>
      <c r="K16" s="127" t="s">
        <v>51</v>
      </c>
      <c r="L16" s="127" t="s">
        <v>51</v>
      </c>
      <c r="M16" s="127" t="s">
        <v>51</v>
      </c>
      <c r="N16" s="127" t="s">
        <v>51</v>
      </c>
      <c r="O16" s="127" t="s">
        <v>51</v>
      </c>
      <c r="P16" s="122" t="s">
        <v>15</v>
      </c>
      <c r="Q16" s="122" t="s">
        <v>15</v>
      </c>
      <c r="R16" s="148" t="s">
        <v>51</v>
      </c>
      <c r="S16" s="148" t="s">
        <v>51</v>
      </c>
      <c r="T16" s="148" t="s">
        <v>51</v>
      </c>
      <c r="U16" s="148" t="s">
        <v>51</v>
      </c>
      <c r="V16" s="148" t="s">
        <v>51</v>
      </c>
      <c r="W16" s="139" t="s">
        <v>58</v>
      </c>
      <c r="X16" s="127" t="s">
        <v>50</v>
      </c>
      <c r="Y16" s="127" t="s">
        <v>50</v>
      </c>
      <c r="Z16" s="127" t="s">
        <v>50</v>
      </c>
      <c r="AA16" s="127" t="s">
        <v>50</v>
      </c>
      <c r="AB16" s="127" t="s">
        <v>50</v>
      </c>
      <c r="AC16" s="122" t="s">
        <v>15</v>
      </c>
      <c r="AD16" s="122" t="s">
        <v>15</v>
      </c>
      <c r="AE16" s="127" t="s">
        <v>50</v>
      </c>
      <c r="AF16" s="127" t="s">
        <v>50</v>
      </c>
      <c r="AG16" s="127" t="s">
        <v>50</v>
      </c>
      <c r="AH16" s="544"/>
      <c r="AI16" s="544"/>
      <c r="AJ16" s="544"/>
      <c r="AK16" s="544"/>
      <c r="AL16" s="534"/>
      <c r="AM16" s="538"/>
      <c r="AN16" s="589"/>
    </row>
    <row r="17" spans="1:40" ht="15">
      <c r="A17" s="841"/>
      <c r="B17" s="391" t="s">
        <v>22</v>
      </c>
      <c r="C17" s="122" t="s">
        <v>15</v>
      </c>
      <c r="D17" s="129" t="s">
        <v>57</v>
      </c>
      <c r="E17" s="129" t="s">
        <v>57</v>
      </c>
      <c r="F17" s="129" t="s">
        <v>57</v>
      </c>
      <c r="G17" s="129" t="s">
        <v>57</v>
      </c>
      <c r="H17" s="139" t="s">
        <v>58</v>
      </c>
      <c r="I17" s="122" t="s">
        <v>15</v>
      </c>
      <c r="J17" s="122" t="s">
        <v>15</v>
      </c>
      <c r="K17" s="129" t="s">
        <v>51</v>
      </c>
      <c r="L17" s="129" t="s">
        <v>51</v>
      </c>
      <c r="M17" s="129" t="s">
        <v>51</v>
      </c>
      <c r="N17" s="129" t="s">
        <v>51</v>
      </c>
      <c r="O17" s="129" t="s">
        <v>51</v>
      </c>
      <c r="P17" s="122" t="s">
        <v>15</v>
      </c>
      <c r="Q17" s="122" t="s">
        <v>15</v>
      </c>
      <c r="R17" s="129" t="s">
        <v>51</v>
      </c>
      <c r="S17" s="129" t="s">
        <v>51</v>
      </c>
      <c r="T17" s="129" t="s">
        <v>51</v>
      </c>
      <c r="U17" s="129" t="s">
        <v>51</v>
      </c>
      <c r="V17" s="129" t="s">
        <v>51</v>
      </c>
      <c r="W17" s="139" t="s">
        <v>58</v>
      </c>
      <c r="X17" s="129" t="s">
        <v>50</v>
      </c>
      <c r="Y17" s="129" t="s">
        <v>50</v>
      </c>
      <c r="Z17" s="129" t="s">
        <v>50</v>
      </c>
      <c r="AA17" s="129" t="s">
        <v>50</v>
      </c>
      <c r="AB17" s="129" t="s">
        <v>50</v>
      </c>
      <c r="AC17" s="122" t="s">
        <v>15</v>
      </c>
      <c r="AD17" s="122" t="s">
        <v>15</v>
      </c>
      <c r="AE17" s="129" t="s">
        <v>50</v>
      </c>
      <c r="AF17" s="129" t="s">
        <v>50</v>
      </c>
      <c r="AG17" s="129" t="s">
        <v>50</v>
      </c>
      <c r="AH17" s="544"/>
      <c r="AI17" s="544"/>
      <c r="AJ17" s="544"/>
      <c r="AK17" s="544"/>
      <c r="AL17" s="534"/>
      <c r="AM17" s="538"/>
      <c r="AN17" s="589"/>
    </row>
    <row r="18" spans="1:40" ht="15">
      <c r="A18" s="841"/>
      <c r="B18" s="71" t="s">
        <v>20</v>
      </c>
      <c r="C18" s="568" t="s">
        <v>15</v>
      </c>
      <c r="D18" s="131" t="s">
        <v>56</v>
      </c>
      <c r="E18" s="131" t="s">
        <v>56</v>
      </c>
      <c r="F18" s="131" t="s">
        <v>56</v>
      </c>
      <c r="G18" s="131" t="s">
        <v>57</v>
      </c>
      <c r="H18" s="139" t="s">
        <v>58</v>
      </c>
      <c r="I18" s="122" t="s">
        <v>15</v>
      </c>
      <c r="J18" s="122" t="s">
        <v>15</v>
      </c>
      <c r="K18" s="131" t="s">
        <v>51</v>
      </c>
      <c r="L18" s="131" t="s">
        <v>51</v>
      </c>
      <c r="M18" s="131" t="s">
        <v>51</v>
      </c>
      <c r="N18" s="131" t="s">
        <v>51</v>
      </c>
      <c r="O18" s="131" t="s">
        <v>51</v>
      </c>
      <c r="P18" s="122" t="s">
        <v>15</v>
      </c>
      <c r="Q18" s="122" t="s">
        <v>15</v>
      </c>
      <c r="R18" s="131" t="s">
        <v>51</v>
      </c>
      <c r="S18" s="131" t="s">
        <v>51</v>
      </c>
      <c r="T18" s="131" t="s">
        <v>51</v>
      </c>
      <c r="U18" s="131" t="s">
        <v>51</v>
      </c>
      <c r="V18" s="131" t="s">
        <v>51</v>
      </c>
      <c r="W18" s="139" t="s">
        <v>58</v>
      </c>
      <c r="X18" s="131" t="s">
        <v>50</v>
      </c>
      <c r="Y18" s="131" t="s">
        <v>50</v>
      </c>
      <c r="Z18" s="131" t="s">
        <v>50</v>
      </c>
      <c r="AA18" s="131" t="s">
        <v>50</v>
      </c>
      <c r="AB18" s="131" t="s">
        <v>50</v>
      </c>
      <c r="AC18" s="122" t="s">
        <v>15</v>
      </c>
      <c r="AD18" s="122" t="s">
        <v>15</v>
      </c>
      <c r="AE18" s="131" t="s">
        <v>50</v>
      </c>
      <c r="AF18" s="131" t="s">
        <v>50</v>
      </c>
      <c r="AG18" s="131" t="s">
        <v>50</v>
      </c>
      <c r="AH18" s="544"/>
      <c r="AI18" s="544"/>
      <c r="AJ18" s="544"/>
      <c r="AK18" s="544"/>
      <c r="AL18" s="534"/>
      <c r="AM18" s="538"/>
      <c r="AN18" s="589"/>
    </row>
    <row r="19" spans="1:40" ht="15.75" thickBot="1">
      <c r="A19" s="842"/>
      <c r="B19" s="361" t="s">
        <v>36</v>
      </c>
      <c r="C19" s="569" t="s">
        <v>15</v>
      </c>
      <c r="D19" s="570" t="s">
        <v>57</v>
      </c>
      <c r="E19" s="570" t="s">
        <v>57</v>
      </c>
      <c r="F19" s="570" t="s">
        <v>57</v>
      </c>
      <c r="G19" s="570" t="s">
        <v>57</v>
      </c>
      <c r="H19" s="570" t="s">
        <v>57</v>
      </c>
      <c r="I19" s="521" t="s">
        <v>15</v>
      </c>
      <c r="J19" s="521" t="s">
        <v>15</v>
      </c>
      <c r="K19" s="570" t="s">
        <v>57</v>
      </c>
      <c r="L19" s="570" t="s">
        <v>57</v>
      </c>
      <c r="M19" s="570" t="s">
        <v>57</v>
      </c>
      <c r="N19" s="570" t="s">
        <v>57</v>
      </c>
      <c r="O19" s="570" t="s">
        <v>57</v>
      </c>
      <c r="P19" s="521" t="s">
        <v>15</v>
      </c>
      <c r="Q19" s="521" t="s">
        <v>15</v>
      </c>
      <c r="R19" s="570" t="s">
        <v>57</v>
      </c>
      <c r="S19" s="570" t="s">
        <v>57</v>
      </c>
      <c r="T19" s="570" t="s">
        <v>57</v>
      </c>
      <c r="U19" s="570" t="s">
        <v>57</v>
      </c>
      <c r="V19" s="570" t="s">
        <v>57</v>
      </c>
      <c r="W19" s="521" t="s">
        <v>15</v>
      </c>
      <c r="X19" s="521" t="s">
        <v>15</v>
      </c>
      <c r="Y19" s="570" t="s">
        <v>57</v>
      </c>
      <c r="Z19" s="570" t="s">
        <v>57</v>
      </c>
      <c r="AA19" s="570" t="s">
        <v>57</v>
      </c>
      <c r="AB19" s="570" t="s">
        <v>57</v>
      </c>
      <c r="AC19" s="570" t="s">
        <v>57</v>
      </c>
      <c r="AD19" s="521" t="s">
        <v>15</v>
      </c>
      <c r="AE19" s="521" t="s">
        <v>15</v>
      </c>
      <c r="AF19" s="570" t="s">
        <v>57</v>
      </c>
      <c r="AG19" s="570" t="s">
        <v>57</v>
      </c>
      <c r="AH19" s="548"/>
      <c r="AI19" s="548"/>
      <c r="AJ19" s="548"/>
      <c r="AK19" s="548"/>
      <c r="AL19" s="542"/>
      <c r="AM19" s="543"/>
      <c r="AN19" s="589"/>
    </row>
    <row r="20" spans="1:40" ht="15">
      <c r="A20" s="840" t="s">
        <v>4</v>
      </c>
      <c r="B20" s="554"/>
      <c r="C20" s="536"/>
      <c r="D20" s="536"/>
      <c r="E20" s="536"/>
      <c r="F20" s="434">
        <v>1</v>
      </c>
      <c r="G20" s="434">
        <v>2</v>
      </c>
      <c r="H20" s="434">
        <v>3</v>
      </c>
      <c r="I20" s="434">
        <v>4</v>
      </c>
      <c r="J20" s="522">
        <v>5</v>
      </c>
      <c r="K20" s="434">
        <v>6</v>
      </c>
      <c r="L20" s="434">
        <v>7</v>
      </c>
      <c r="M20" s="434">
        <v>8</v>
      </c>
      <c r="N20" s="434">
        <v>9</v>
      </c>
      <c r="O20" s="499">
        <v>10</v>
      </c>
      <c r="P20" s="434">
        <v>11</v>
      </c>
      <c r="Q20" s="429">
        <v>12</v>
      </c>
      <c r="R20" s="499">
        <v>13</v>
      </c>
      <c r="S20" s="499">
        <v>14</v>
      </c>
      <c r="T20" s="434">
        <v>15</v>
      </c>
      <c r="U20" s="434">
        <v>16</v>
      </c>
      <c r="V20" s="434">
        <v>17</v>
      </c>
      <c r="W20" s="434">
        <v>18</v>
      </c>
      <c r="X20" s="429">
        <v>19</v>
      </c>
      <c r="Y20" s="434">
        <v>20</v>
      </c>
      <c r="Z20" s="434">
        <v>21</v>
      </c>
      <c r="AA20" s="434">
        <v>22</v>
      </c>
      <c r="AB20" s="434">
        <v>23</v>
      </c>
      <c r="AC20" s="434">
        <v>24</v>
      </c>
      <c r="AD20" s="434">
        <v>25</v>
      </c>
      <c r="AE20" s="429">
        <v>26</v>
      </c>
      <c r="AF20" s="434">
        <v>27</v>
      </c>
      <c r="AG20" s="434">
        <v>28</v>
      </c>
      <c r="AH20" s="434">
        <v>29</v>
      </c>
      <c r="AI20" s="434">
        <v>30</v>
      </c>
      <c r="AJ20" s="564"/>
      <c r="AK20" s="565"/>
      <c r="AL20" s="536"/>
      <c r="AM20" s="537"/>
      <c r="AN20" s="589"/>
    </row>
    <row r="21" spans="1:40" ht="15">
      <c r="A21" s="841"/>
      <c r="B21" s="65" t="s">
        <v>19</v>
      </c>
      <c r="C21" s="534"/>
      <c r="D21" s="534"/>
      <c r="E21" s="534"/>
      <c r="F21" s="125" t="s">
        <v>50</v>
      </c>
      <c r="G21" s="125" t="s">
        <v>50</v>
      </c>
      <c r="H21" s="122" t="s">
        <v>15</v>
      </c>
      <c r="I21" s="122" t="s">
        <v>15</v>
      </c>
      <c r="J21" s="125" t="s">
        <v>50</v>
      </c>
      <c r="K21" s="125" t="s">
        <v>50</v>
      </c>
      <c r="L21" s="125" t="s">
        <v>50</v>
      </c>
      <c r="M21" s="125" t="s">
        <v>50</v>
      </c>
      <c r="N21" s="125" t="s">
        <v>50</v>
      </c>
      <c r="O21" s="139" t="s">
        <v>58</v>
      </c>
      <c r="P21" s="122" t="s">
        <v>15</v>
      </c>
      <c r="Q21" s="122" t="s">
        <v>15</v>
      </c>
      <c r="R21" s="134" t="s">
        <v>60</v>
      </c>
      <c r="S21" s="134" t="s">
        <v>60</v>
      </c>
      <c r="T21" s="134" t="s">
        <v>49</v>
      </c>
      <c r="U21" s="134" t="s">
        <v>49</v>
      </c>
      <c r="V21" s="134" t="s">
        <v>49</v>
      </c>
      <c r="W21" s="139" t="s">
        <v>58</v>
      </c>
      <c r="X21" s="122" t="s">
        <v>15</v>
      </c>
      <c r="Y21" s="125" t="s">
        <v>51</v>
      </c>
      <c r="Z21" s="125" t="s">
        <v>51</v>
      </c>
      <c r="AA21" s="125" t="s">
        <v>51</v>
      </c>
      <c r="AB21" s="125" t="s">
        <v>51</v>
      </c>
      <c r="AC21" s="125" t="s">
        <v>51</v>
      </c>
      <c r="AD21" s="122" t="s">
        <v>15</v>
      </c>
      <c r="AE21" s="122" t="s">
        <v>15</v>
      </c>
      <c r="AF21" s="125" t="s">
        <v>51</v>
      </c>
      <c r="AG21" s="125" t="s">
        <v>51</v>
      </c>
      <c r="AH21" s="125" t="s">
        <v>51</v>
      </c>
      <c r="AI21" s="125" t="s">
        <v>51</v>
      </c>
      <c r="AJ21" s="544"/>
      <c r="AK21" s="544"/>
      <c r="AL21" s="534"/>
      <c r="AM21" s="538"/>
      <c r="AN21" s="589"/>
    </row>
    <row r="22" spans="1:40" ht="15">
      <c r="A22" s="841"/>
      <c r="B22" s="67" t="s">
        <v>21</v>
      </c>
      <c r="C22" s="534"/>
      <c r="D22" s="534"/>
      <c r="E22" s="534"/>
      <c r="F22" s="155" t="s">
        <v>50</v>
      </c>
      <c r="G22" s="127" t="s">
        <v>50</v>
      </c>
      <c r="H22" s="122" t="s">
        <v>15</v>
      </c>
      <c r="I22" s="122" t="s">
        <v>15</v>
      </c>
      <c r="J22" s="127" t="s">
        <v>50</v>
      </c>
      <c r="K22" s="127" t="s">
        <v>50</v>
      </c>
      <c r="L22" s="127" t="s">
        <v>50</v>
      </c>
      <c r="M22" s="127" t="s">
        <v>50</v>
      </c>
      <c r="N22" s="127" t="s">
        <v>50</v>
      </c>
      <c r="O22" s="139" t="s">
        <v>58</v>
      </c>
      <c r="P22" s="122" t="s">
        <v>15</v>
      </c>
      <c r="Q22" s="122" t="s">
        <v>15</v>
      </c>
      <c r="R22" s="134" t="s">
        <v>60</v>
      </c>
      <c r="S22" s="134" t="s">
        <v>60</v>
      </c>
      <c r="T22" s="134" t="s">
        <v>49</v>
      </c>
      <c r="U22" s="134" t="s">
        <v>49</v>
      </c>
      <c r="V22" s="134" t="s">
        <v>49</v>
      </c>
      <c r="W22" s="139" t="s">
        <v>58</v>
      </c>
      <c r="X22" s="122" t="s">
        <v>15</v>
      </c>
      <c r="Y22" s="127" t="s">
        <v>51</v>
      </c>
      <c r="Z22" s="127" t="s">
        <v>51</v>
      </c>
      <c r="AA22" s="127" t="s">
        <v>51</v>
      </c>
      <c r="AB22" s="127" t="s">
        <v>51</v>
      </c>
      <c r="AC22" s="127" t="s">
        <v>51</v>
      </c>
      <c r="AD22" s="122" t="s">
        <v>15</v>
      </c>
      <c r="AE22" s="122" t="s">
        <v>15</v>
      </c>
      <c r="AF22" s="127" t="s">
        <v>51</v>
      </c>
      <c r="AG22" s="127" t="s">
        <v>51</v>
      </c>
      <c r="AH22" s="127" t="s">
        <v>51</v>
      </c>
      <c r="AI22" s="127" t="s">
        <v>51</v>
      </c>
      <c r="AJ22" s="544"/>
      <c r="AK22" s="544"/>
      <c r="AL22" s="534"/>
      <c r="AM22" s="538"/>
      <c r="AN22" s="589"/>
    </row>
    <row r="23" spans="1:40" ht="15">
      <c r="A23" s="841"/>
      <c r="B23" s="391" t="s">
        <v>22</v>
      </c>
      <c r="C23" s="534"/>
      <c r="D23" s="534"/>
      <c r="E23" s="534"/>
      <c r="F23" s="129" t="s">
        <v>50</v>
      </c>
      <c r="G23" s="129" t="s">
        <v>50</v>
      </c>
      <c r="H23" s="122" t="s">
        <v>15</v>
      </c>
      <c r="I23" s="122" t="s">
        <v>15</v>
      </c>
      <c r="J23" s="129" t="s">
        <v>50</v>
      </c>
      <c r="K23" s="129" t="s">
        <v>50</v>
      </c>
      <c r="L23" s="129" t="s">
        <v>50</v>
      </c>
      <c r="M23" s="129" t="s">
        <v>50</v>
      </c>
      <c r="N23" s="129" t="s">
        <v>50</v>
      </c>
      <c r="O23" s="139" t="s">
        <v>58</v>
      </c>
      <c r="P23" s="122" t="s">
        <v>15</v>
      </c>
      <c r="Q23" s="122" t="s">
        <v>15</v>
      </c>
      <c r="R23" s="134" t="s">
        <v>60</v>
      </c>
      <c r="S23" s="134" t="s">
        <v>60</v>
      </c>
      <c r="T23" s="134" t="s">
        <v>49</v>
      </c>
      <c r="U23" s="134" t="s">
        <v>49</v>
      </c>
      <c r="V23" s="134" t="s">
        <v>49</v>
      </c>
      <c r="W23" s="122" t="s">
        <v>15</v>
      </c>
      <c r="X23" s="122" t="s">
        <v>15</v>
      </c>
      <c r="Y23" s="129" t="s">
        <v>51</v>
      </c>
      <c r="Z23" s="129" t="s">
        <v>51</v>
      </c>
      <c r="AA23" s="129" t="s">
        <v>51</v>
      </c>
      <c r="AB23" s="129" t="s">
        <v>51</v>
      </c>
      <c r="AC23" s="129" t="s">
        <v>51</v>
      </c>
      <c r="AD23" s="122" t="s">
        <v>15</v>
      </c>
      <c r="AE23" s="122" t="s">
        <v>15</v>
      </c>
      <c r="AF23" s="129" t="s">
        <v>51</v>
      </c>
      <c r="AG23" s="129" t="s">
        <v>51</v>
      </c>
      <c r="AH23" s="129" t="s">
        <v>51</v>
      </c>
      <c r="AI23" s="129" t="s">
        <v>51</v>
      </c>
      <c r="AJ23" s="544"/>
      <c r="AK23" s="544"/>
      <c r="AL23" s="534"/>
      <c r="AM23" s="538"/>
      <c r="AN23" s="589"/>
    </row>
    <row r="24" spans="1:40" ht="15">
      <c r="A24" s="841"/>
      <c r="B24" s="71" t="s">
        <v>20</v>
      </c>
      <c r="C24" s="544"/>
      <c r="D24" s="544"/>
      <c r="E24" s="544"/>
      <c r="F24" s="131" t="s">
        <v>50</v>
      </c>
      <c r="G24" s="131" t="s">
        <v>50</v>
      </c>
      <c r="H24" s="122" t="s">
        <v>15</v>
      </c>
      <c r="I24" s="122" t="s">
        <v>15</v>
      </c>
      <c r="J24" s="131" t="s">
        <v>50</v>
      </c>
      <c r="K24" s="131" t="s">
        <v>50</v>
      </c>
      <c r="L24" s="131" t="s">
        <v>50</v>
      </c>
      <c r="M24" s="131" t="s">
        <v>50</v>
      </c>
      <c r="N24" s="131" t="s">
        <v>50</v>
      </c>
      <c r="O24" s="134" t="s">
        <v>60</v>
      </c>
      <c r="P24" s="122" t="s">
        <v>15</v>
      </c>
      <c r="Q24" s="122" t="s">
        <v>15</v>
      </c>
      <c r="R24" s="134" t="s">
        <v>60</v>
      </c>
      <c r="S24" s="134" t="s">
        <v>60</v>
      </c>
      <c r="T24" s="134" t="s">
        <v>49</v>
      </c>
      <c r="U24" s="134" t="s">
        <v>49</v>
      </c>
      <c r="V24" s="134" t="s">
        <v>49</v>
      </c>
      <c r="W24" s="139" t="s">
        <v>58</v>
      </c>
      <c r="X24" s="122" t="s">
        <v>15</v>
      </c>
      <c r="Y24" s="131" t="s">
        <v>51</v>
      </c>
      <c r="Z24" s="131" t="s">
        <v>51</v>
      </c>
      <c r="AA24" s="131" t="s">
        <v>51</v>
      </c>
      <c r="AB24" s="131" t="s">
        <v>51</v>
      </c>
      <c r="AC24" s="131" t="s">
        <v>51</v>
      </c>
      <c r="AD24" s="122" t="s">
        <v>15</v>
      </c>
      <c r="AE24" s="122" t="s">
        <v>15</v>
      </c>
      <c r="AF24" s="131" t="s">
        <v>51</v>
      </c>
      <c r="AG24" s="131" t="s">
        <v>51</v>
      </c>
      <c r="AH24" s="131" t="s">
        <v>51</v>
      </c>
      <c r="AI24" s="131" t="s">
        <v>51</v>
      </c>
      <c r="AJ24" s="544"/>
      <c r="AK24" s="544"/>
      <c r="AL24" s="534"/>
      <c r="AM24" s="538"/>
      <c r="AN24" s="589"/>
    </row>
    <row r="25" spans="1:40" ht="15.75" thickBot="1">
      <c r="A25" s="842"/>
      <c r="B25" s="361" t="s">
        <v>36</v>
      </c>
      <c r="C25" s="548"/>
      <c r="D25" s="548"/>
      <c r="E25" s="548"/>
      <c r="F25" s="427" t="s">
        <v>57</v>
      </c>
      <c r="G25" s="427" t="s">
        <v>57</v>
      </c>
      <c r="H25" s="427" t="s">
        <v>57</v>
      </c>
      <c r="I25" s="521" t="s">
        <v>15</v>
      </c>
      <c r="J25" s="521" t="s">
        <v>15</v>
      </c>
      <c r="K25" s="528" t="s">
        <v>49</v>
      </c>
      <c r="L25" s="528" t="s">
        <v>49</v>
      </c>
      <c r="M25" s="528" t="s">
        <v>49</v>
      </c>
      <c r="N25" s="528" t="s">
        <v>49</v>
      </c>
      <c r="O25" s="528" t="s">
        <v>60</v>
      </c>
      <c r="P25" s="521" t="s">
        <v>15</v>
      </c>
      <c r="Q25" s="521" t="s">
        <v>15</v>
      </c>
      <c r="R25" s="528" t="s">
        <v>60</v>
      </c>
      <c r="S25" s="528" t="s">
        <v>60</v>
      </c>
      <c r="T25" s="528" t="s">
        <v>49</v>
      </c>
      <c r="U25" s="528" t="s">
        <v>49</v>
      </c>
      <c r="V25" s="528" t="s">
        <v>49</v>
      </c>
      <c r="W25" s="521" t="s">
        <v>15</v>
      </c>
      <c r="X25" s="521" t="s">
        <v>15</v>
      </c>
      <c r="Y25" s="427" t="s">
        <v>57</v>
      </c>
      <c r="Z25" s="427" t="s">
        <v>57</v>
      </c>
      <c r="AA25" s="427" t="s">
        <v>57</v>
      </c>
      <c r="AB25" s="427" t="s">
        <v>57</v>
      </c>
      <c r="AC25" s="427" t="s">
        <v>57</v>
      </c>
      <c r="AD25" s="521" t="s">
        <v>15</v>
      </c>
      <c r="AE25" s="521" t="s">
        <v>15</v>
      </c>
      <c r="AF25" s="427" t="s">
        <v>57</v>
      </c>
      <c r="AG25" s="427" t="s">
        <v>57</v>
      </c>
      <c r="AH25" s="427" t="s">
        <v>57</v>
      </c>
      <c r="AI25" s="427" t="s">
        <v>57</v>
      </c>
      <c r="AJ25" s="548"/>
      <c r="AK25" s="548"/>
      <c r="AL25" s="542"/>
      <c r="AM25" s="543"/>
      <c r="AN25" s="589"/>
    </row>
    <row r="26" spans="1:40" ht="15">
      <c r="A26" s="844"/>
      <c r="B26" s="605" t="s">
        <v>71</v>
      </c>
      <c r="C26" s="605"/>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21"/>
      <c r="AK26" s="621"/>
      <c r="AL26" s="621"/>
      <c r="AM26" s="622"/>
      <c r="AN26" s="589"/>
    </row>
    <row r="27" spans="1:40" ht="15">
      <c r="A27" s="845"/>
      <c r="B27" s="577"/>
      <c r="C27" s="576" t="s">
        <v>72</v>
      </c>
      <c r="D27" s="576"/>
      <c r="E27" s="576"/>
      <c r="F27" s="576"/>
      <c r="G27" s="576"/>
      <c r="H27" s="576" t="s">
        <v>75</v>
      </c>
      <c r="I27" s="604"/>
      <c r="J27" s="604"/>
      <c r="K27" s="576"/>
      <c r="L27" s="576"/>
      <c r="M27" s="576" t="s">
        <v>78</v>
      </c>
      <c r="N27" s="576"/>
      <c r="O27" s="576"/>
      <c r="P27" s="576"/>
      <c r="Q27" s="604"/>
      <c r="R27" s="604"/>
      <c r="S27" s="604"/>
      <c r="T27" s="576" t="s">
        <v>81</v>
      </c>
      <c r="U27" s="576"/>
      <c r="V27" s="576"/>
      <c r="W27" s="604"/>
      <c r="X27" s="604"/>
      <c r="Y27" s="576"/>
      <c r="Z27" s="576" t="s">
        <v>84</v>
      </c>
      <c r="AA27" s="576"/>
      <c r="AB27" s="576"/>
      <c r="AC27" s="576"/>
      <c r="AD27" s="604"/>
      <c r="AE27" s="604" t="s">
        <v>136</v>
      </c>
      <c r="AF27" s="576"/>
      <c r="AG27" s="576"/>
      <c r="AH27" s="576"/>
      <c r="AI27" s="576"/>
      <c r="AJ27" s="620"/>
      <c r="AK27" s="619"/>
      <c r="AL27" s="619"/>
      <c r="AM27" s="623"/>
      <c r="AN27" s="589"/>
    </row>
    <row r="28" spans="1:40" ht="15">
      <c r="A28" s="845"/>
      <c r="B28" s="577"/>
      <c r="C28" s="576" t="s">
        <v>73</v>
      </c>
      <c r="D28" s="576"/>
      <c r="E28" s="576"/>
      <c r="F28" s="576"/>
      <c r="G28" s="576"/>
      <c r="H28" s="576" t="s">
        <v>76</v>
      </c>
      <c r="I28" s="604"/>
      <c r="J28" s="604"/>
      <c r="K28" s="576"/>
      <c r="L28" s="576"/>
      <c r="M28" s="576" t="s">
        <v>79</v>
      </c>
      <c r="N28" s="576"/>
      <c r="O28" s="576"/>
      <c r="P28" s="576"/>
      <c r="Q28" s="604"/>
      <c r="R28" s="604"/>
      <c r="S28" s="604"/>
      <c r="T28" s="576" t="s">
        <v>82</v>
      </c>
      <c r="U28" s="576"/>
      <c r="V28" s="576"/>
      <c r="W28" s="604"/>
      <c r="X28" s="604"/>
      <c r="Y28" s="576"/>
      <c r="Z28" s="576" t="s">
        <v>85</v>
      </c>
      <c r="AA28" s="576"/>
      <c r="AB28" s="576"/>
      <c r="AC28" s="576"/>
      <c r="AD28" s="604"/>
      <c r="AE28" s="627" t="s">
        <v>138</v>
      </c>
      <c r="AF28" s="576"/>
      <c r="AG28" s="576"/>
      <c r="AH28" s="576"/>
      <c r="AI28" s="576"/>
      <c r="AJ28" s="620"/>
      <c r="AK28" s="619"/>
      <c r="AL28" s="619"/>
      <c r="AM28" s="623"/>
      <c r="AN28" s="589"/>
    </row>
    <row r="29" spans="1:40" ht="15.75" thickBot="1">
      <c r="A29" s="846"/>
      <c r="B29" s="616"/>
      <c r="C29" s="610" t="s">
        <v>74</v>
      </c>
      <c r="D29" s="610"/>
      <c r="E29" s="610"/>
      <c r="F29" s="610"/>
      <c r="G29" s="610"/>
      <c r="H29" s="610" t="s">
        <v>77</v>
      </c>
      <c r="I29" s="617"/>
      <c r="J29" s="617"/>
      <c r="K29" s="610"/>
      <c r="L29" s="610"/>
      <c r="M29" s="610" t="s">
        <v>80</v>
      </c>
      <c r="N29" s="610"/>
      <c r="O29" s="610"/>
      <c r="P29" s="610"/>
      <c r="Q29" s="617"/>
      <c r="R29" s="617"/>
      <c r="S29" s="617"/>
      <c r="T29" s="610" t="s">
        <v>83</v>
      </c>
      <c r="U29" s="610"/>
      <c r="V29" s="610"/>
      <c r="W29" s="617"/>
      <c r="X29" s="617"/>
      <c r="Y29" s="610"/>
      <c r="Z29" s="610" t="s">
        <v>77</v>
      </c>
      <c r="AA29" s="610"/>
      <c r="AB29" s="610"/>
      <c r="AC29" s="610"/>
      <c r="AD29" s="617"/>
      <c r="AE29" s="617"/>
      <c r="AF29" s="610"/>
      <c r="AG29" s="610"/>
      <c r="AH29" s="610"/>
      <c r="AI29" s="610"/>
      <c r="AJ29" s="624"/>
      <c r="AK29" s="625"/>
      <c r="AL29" s="625"/>
      <c r="AM29" s="626"/>
      <c r="AN29" s="589"/>
    </row>
    <row r="30" spans="1:40" s="519" customFormat="1" ht="15.75" thickBot="1">
      <c r="A30" s="594"/>
      <c r="B30" s="595"/>
      <c r="C30" s="596"/>
      <c r="D30" s="596"/>
      <c r="E30" s="596"/>
      <c r="F30" s="596"/>
      <c r="G30" s="596"/>
      <c r="H30" s="596"/>
      <c r="I30" s="597"/>
      <c r="J30" s="597"/>
      <c r="K30" s="596"/>
      <c r="L30" s="596"/>
      <c r="M30" s="596"/>
      <c r="N30" s="596"/>
      <c r="O30" s="596"/>
      <c r="P30" s="596"/>
      <c r="Q30" s="597"/>
      <c r="R30" s="597"/>
      <c r="S30" s="597"/>
      <c r="T30" s="596"/>
      <c r="U30" s="596"/>
      <c r="V30" s="596"/>
      <c r="W30" s="597"/>
      <c r="X30" s="597"/>
      <c r="Y30" s="596"/>
      <c r="Z30" s="596"/>
      <c r="AA30" s="596"/>
      <c r="AB30" s="596"/>
      <c r="AC30" s="596"/>
      <c r="AD30" s="597"/>
      <c r="AE30" s="597"/>
      <c r="AF30" s="596"/>
      <c r="AG30" s="596"/>
      <c r="AH30" s="596"/>
      <c r="AI30" s="596"/>
      <c r="AJ30" s="598"/>
      <c r="AK30" s="599"/>
      <c r="AL30" s="599"/>
      <c r="AM30" s="599"/>
      <c r="AN30" s="590"/>
    </row>
    <row r="31" spans="1:40" ht="15">
      <c r="A31" s="847" t="s">
        <v>3</v>
      </c>
      <c r="B31" s="574"/>
      <c r="C31" s="547"/>
      <c r="D31" s="547"/>
      <c r="E31" s="547"/>
      <c r="F31" s="547"/>
      <c r="G31" s="582"/>
      <c r="H31" s="583">
        <v>1</v>
      </c>
      <c r="I31" s="584">
        <v>2</v>
      </c>
      <c r="J31" s="585">
        <v>3</v>
      </c>
      <c r="K31" s="584">
        <v>4</v>
      </c>
      <c r="L31" s="584">
        <v>5</v>
      </c>
      <c r="M31" s="584">
        <v>6</v>
      </c>
      <c r="N31" s="584">
        <v>7</v>
      </c>
      <c r="O31" s="583">
        <v>8</v>
      </c>
      <c r="P31" s="584">
        <v>9</v>
      </c>
      <c r="Q31" s="585">
        <v>10</v>
      </c>
      <c r="R31" s="584">
        <v>11</v>
      </c>
      <c r="S31" s="584">
        <v>12</v>
      </c>
      <c r="T31" s="584">
        <v>13</v>
      </c>
      <c r="U31" s="584">
        <v>14</v>
      </c>
      <c r="V31" s="584">
        <v>15</v>
      </c>
      <c r="W31" s="584">
        <v>16</v>
      </c>
      <c r="X31" s="585">
        <v>17</v>
      </c>
      <c r="Y31" s="584">
        <v>18</v>
      </c>
      <c r="Z31" s="584">
        <v>19</v>
      </c>
      <c r="AA31" s="584">
        <v>20</v>
      </c>
      <c r="AB31" s="584">
        <v>21</v>
      </c>
      <c r="AC31" s="584">
        <v>22</v>
      </c>
      <c r="AD31" s="584">
        <v>23</v>
      </c>
      <c r="AE31" s="585">
        <v>24</v>
      </c>
      <c r="AF31" s="584">
        <v>25</v>
      </c>
      <c r="AG31" s="584">
        <v>26</v>
      </c>
      <c r="AH31" s="584">
        <v>27</v>
      </c>
      <c r="AI31" s="584">
        <v>28</v>
      </c>
      <c r="AJ31" s="584">
        <v>29</v>
      </c>
      <c r="AK31" s="584">
        <v>30</v>
      </c>
      <c r="AL31" s="585">
        <v>31</v>
      </c>
      <c r="AM31" s="586"/>
      <c r="AN31" s="589"/>
    </row>
    <row r="32" spans="1:40" ht="15">
      <c r="A32" s="841"/>
      <c r="B32" s="65" t="s">
        <v>19</v>
      </c>
      <c r="C32" s="534"/>
      <c r="D32" s="534"/>
      <c r="E32" s="534"/>
      <c r="F32" s="534"/>
      <c r="G32" s="544"/>
      <c r="H32" s="125" t="s">
        <v>51</v>
      </c>
      <c r="I32" s="122" t="s">
        <v>15</v>
      </c>
      <c r="J32" s="122" t="s">
        <v>15</v>
      </c>
      <c r="K32" s="125" t="s">
        <v>51</v>
      </c>
      <c r="L32" s="125" t="s">
        <v>51</v>
      </c>
      <c r="M32" s="125" t="s">
        <v>51</v>
      </c>
      <c r="N32" s="125" t="s">
        <v>51</v>
      </c>
      <c r="O32" s="125" t="s">
        <v>51</v>
      </c>
      <c r="P32" s="122" t="s">
        <v>15</v>
      </c>
      <c r="Q32" s="122" t="s">
        <v>15</v>
      </c>
      <c r="R32" s="125" t="s">
        <v>51</v>
      </c>
      <c r="S32" s="125" t="s">
        <v>51</v>
      </c>
      <c r="T32" s="125" t="s">
        <v>51</v>
      </c>
      <c r="U32" s="125" t="s">
        <v>51</v>
      </c>
      <c r="V32" s="370" t="s">
        <v>51</v>
      </c>
      <c r="W32" s="122" t="s">
        <v>15</v>
      </c>
      <c r="X32" s="139" t="s">
        <v>58</v>
      </c>
      <c r="Y32" s="125" t="s">
        <v>50</v>
      </c>
      <c r="Z32" s="125" t="s">
        <v>50</v>
      </c>
      <c r="AA32" s="125" t="s">
        <v>50</v>
      </c>
      <c r="AB32" s="125" t="s">
        <v>50</v>
      </c>
      <c r="AC32" s="122" t="s">
        <v>15</v>
      </c>
      <c r="AD32" s="138" t="s">
        <v>15</v>
      </c>
      <c r="AE32" s="125" t="s">
        <v>50</v>
      </c>
      <c r="AF32" s="125" t="s">
        <v>50</v>
      </c>
      <c r="AG32" s="125" t="s">
        <v>50</v>
      </c>
      <c r="AH32" s="125" t="s">
        <v>50</v>
      </c>
      <c r="AI32" s="370" t="s">
        <v>50</v>
      </c>
      <c r="AJ32" s="122" t="s">
        <v>15</v>
      </c>
      <c r="AK32" s="122" t="s">
        <v>15</v>
      </c>
      <c r="AL32" s="139" t="s">
        <v>58</v>
      </c>
      <c r="AM32" s="538"/>
      <c r="AN32" s="589"/>
    </row>
    <row r="33" spans="1:40" ht="15">
      <c r="A33" s="841"/>
      <c r="B33" s="67" t="s">
        <v>21</v>
      </c>
      <c r="C33" s="534"/>
      <c r="D33" s="534"/>
      <c r="E33" s="534"/>
      <c r="F33" s="534"/>
      <c r="G33" s="544"/>
      <c r="H33" s="127" t="s">
        <v>51</v>
      </c>
      <c r="I33" s="122" t="s">
        <v>15</v>
      </c>
      <c r="J33" s="122" t="s">
        <v>15</v>
      </c>
      <c r="K33" s="127" t="s">
        <v>51</v>
      </c>
      <c r="L33" s="127" t="s">
        <v>51</v>
      </c>
      <c r="M33" s="127" t="s">
        <v>51</v>
      </c>
      <c r="N33" s="127" t="s">
        <v>51</v>
      </c>
      <c r="O33" s="127" t="s">
        <v>51</v>
      </c>
      <c r="P33" s="122" t="s">
        <v>15</v>
      </c>
      <c r="Q33" s="122" t="s">
        <v>15</v>
      </c>
      <c r="R33" s="127" t="s">
        <v>51</v>
      </c>
      <c r="S33" s="127" t="s">
        <v>51</v>
      </c>
      <c r="T33" s="127" t="s">
        <v>51</v>
      </c>
      <c r="U33" s="127" t="s">
        <v>51</v>
      </c>
      <c r="V33" s="370" t="s">
        <v>51</v>
      </c>
      <c r="W33" s="122" t="s">
        <v>15</v>
      </c>
      <c r="X33" s="139" t="s">
        <v>58</v>
      </c>
      <c r="Y33" s="127" t="s">
        <v>50</v>
      </c>
      <c r="Z33" s="127" t="s">
        <v>50</v>
      </c>
      <c r="AA33" s="127" t="s">
        <v>50</v>
      </c>
      <c r="AB33" s="127" t="s">
        <v>50</v>
      </c>
      <c r="AC33" s="122" t="s">
        <v>15</v>
      </c>
      <c r="AD33" s="138" t="s">
        <v>15</v>
      </c>
      <c r="AE33" s="127" t="s">
        <v>50</v>
      </c>
      <c r="AF33" s="127" t="s">
        <v>50</v>
      </c>
      <c r="AG33" s="127" t="s">
        <v>50</v>
      </c>
      <c r="AH33" s="127" t="s">
        <v>50</v>
      </c>
      <c r="AI33" s="370" t="s">
        <v>50</v>
      </c>
      <c r="AJ33" s="122" t="s">
        <v>15</v>
      </c>
      <c r="AK33" s="122" t="s">
        <v>15</v>
      </c>
      <c r="AL33" s="139" t="s">
        <v>58</v>
      </c>
      <c r="AM33" s="538"/>
      <c r="AN33" s="589"/>
    </row>
    <row r="34" spans="1:40" ht="15">
      <c r="A34" s="841"/>
      <c r="B34" s="391" t="s">
        <v>22</v>
      </c>
      <c r="C34" s="534"/>
      <c r="D34" s="534"/>
      <c r="E34" s="534"/>
      <c r="F34" s="534"/>
      <c r="G34" s="544"/>
      <c r="H34" s="129" t="s">
        <v>51</v>
      </c>
      <c r="I34" s="122" t="s">
        <v>15</v>
      </c>
      <c r="J34" s="122" t="s">
        <v>15</v>
      </c>
      <c r="K34" s="129" t="s">
        <v>51</v>
      </c>
      <c r="L34" s="129" t="s">
        <v>51</v>
      </c>
      <c r="M34" s="129" t="s">
        <v>51</v>
      </c>
      <c r="N34" s="129" t="s">
        <v>51</v>
      </c>
      <c r="O34" s="129" t="s">
        <v>51</v>
      </c>
      <c r="P34" s="122" t="s">
        <v>15</v>
      </c>
      <c r="Q34" s="122" t="s">
        <v>15</v>
      </c>
      <c r="R34" s="129" t="s">
        <v>51</v>
      </c>
      <c r="S34" s="129" t="s">
        <v>51</v>
      </c>
      <c r="T34" s="129" t="s">
        <v>51</v>
      </c>
      <c r="U34" s="129" t="s">
        <v>51</v>
      </c>
      <c r="V34" s="370" t="s">
        <v>51</v>
      </c>
      <c r="W34" s="122" t="s">
        <v>15</v>
      </c>
      <c r="X34" s="139" t="s">
        <v>58</v>
      </c>
      <c r="Y34" s="129" t="s">
        <v>50</v>
      </c>
      <c r="Z34" s="129" t="s">
        <v>50</v>
      </c>
      <c r="AA34" s="129" t="s">
        <v>50</v>
      </c>
      <c r="AB34" s="129" t="s">
        <v>50</v>
      </c>
      <c r="AC34" s="122" t="s">
        <v>15</v>
      </c>
      <c r="AD34" s="138" t="s">
        <v>15</v>
      </c>
      <c r="AE34" s="129" t="s">
        <v>50</v>
      </c>
      <c r="AF34" s="129" t="s">
        <v>50</v>
      </c>
      <c r="AG34" s="129" t="s">
        <v>50</v>
      </c>
      <c r="AH34" s="129" t="s">
        <v>50</v>
      </c>
      <c r="AI34" s="370" t="s">
        <v>50</v>
      </c>
      <c r="AJ34" s="122" t="s">
        <v>15</v>
      </c>
      <c r="AK34" s="122" t="s">
        <v>15</v>
      </c>
      <c r="AL34" s="139" t="s">
        <v>58</v>
      </c>
      <c r="AM34" s="538"/>
      <c r="AN34" s="589"/>
    </row>
    <row r="35" spans="1:40" ht="15">
      <c r="A35" s="841"/>
      <c r="B35" s="71" t="s">
        <v>20</v>
      </c>
      <c r="C35" s="544"/>
      <c r="D35" s="544"/>
      <c r="E35" s="544"/>
      <c r="F35" s="544"/>
      <c r="G35" s="544"/>
      <c r="H35" s="131" t="s">
        <v>51</v>
      </c>
      <c r="I35" s="122" t="s">
        <v>15</v>
      </c>
      <c r="J35" s="122" t="s">
        <v>15</v>
      </c>
      <c r="K35" s="131" t="s">
        <v>51</v>
      </c>
      <c r="L35" s="131" t="s">
        <v>51</v>
      </c>
      <c r="M35" s="131" t="s">
        <v>51</v>
      </c>
      <c r="N35" s="131" t="s">
        <v>51</v>
      </c>
      <c r="O35" s="131" t="s">
        <v>51</v>
      </c>
      <c r="P35" s="122" t="s">
        <v>15</v>
      </c>
      <c r="Q35" s="122" t="s">
        <v>15</v>
      </c>
      <c r="R35" s="131" t="s">
        <v>51</v>
      </c>
      <c r="S35" s="131" t="s">
        <v>51</v>
      </c>
      <c r="T35" s="131" t="s">
        <v>51</v>
      </c>
      <c r="U35" s="131" t="s">
        <v>51</v>
      </c>
      <c r="V35" s="370" t="s">
        <v>51</v>
      </c>
      <c r="W35" s="122" t="s">
        <v>15</v>
      </c>
      <c r="X35" s="139" t="s">
        <v>58</v>
      </c>
      <c r="Y35" s="131" t="s">
        <v>50</v>
      </c>
      <c r="Z35" s="131" t="s">
        <v>50</v>
      </c>
      <c r="AA35" s="131" t="s">
        <v>50</v>
      </c>
      <c r="AB35" s="131" t="s">
        <v>50</v>
      </c>
      <c r="AC35" s="122" t="s">
        <v>15</v>
      </c>
      <c r="AD35" s="138" t="s">
        <v>15</v>
      </c>
      <c r="AE35" s="131" t="s">
        <v>50</v>
      </c>
      <c r="AF35" s="131" t="s">
        <v>50</v>
      </c>
      <c r="AG35" s="131" t="s">
        <v>50</v>
      </c>
      <c r="AH35" s="131" t="s">
        <v>50</v>
      </c>
      <c r="AI35" s="370" t="s">
        <v>50</v>
      </c>
      <c r="AJ35" s="122" t="s">
        <v>15</v>
      </c>
      <c r="AK35" s="122" t="s">
        <v>15</v>
      </c>
      <c r="AL35" s="139" t="s">
        <v>58</v>
      </c>
      <c r="AM35" s="538"/>
      <c r="AN35" s="589"/>
    </row>
    <row r="36" spans="1:40" ht="13.5" customHeight="1" thickBot="1">
      <c r="A36" s="843"/>
      <c r="B36" s="359" t="s">
        <v>36</v>
      </c>
      <c r="C36" s="549"/>
      <c r="D36" s="549"/>
      <c r="E36" s="549"/>
      <c r="F36" s="549"/>
      <c r="G36" s="549"/>
      <c r="H36" s="523" t="s">
        <v>60</v>
      </c>
      <c r="I36" s="445" t="s">
        <v>15</v>
      </c>
      <c r="J36" s="445" t="s">
        <v>15</v>
      </c>
      <c r="K36" s="442" t="s">
        <v>57</v>
      </c>
      <c r="L36" s="442" t="s">
        <v>57</v>
      </c>
      <c r="M36" s="442" t="s">
        <v>57</v>
      </c>
      <c r="N36" s="442" t="s">
        <v>57</v>
      </c>
      <c r="O36" s="523" t="s">
        <v>60</v>
      </c>
      <c r="P36" s="445" t="s">
        <v>15</v>
      </c>
      <c r="Q36" s="445" t="s">
        <v>15</v>
      </c>
      <c r="R36" s="442" t="s">
        <v>57</v>
      </c>
      <c r="S36" s="442" t="s">
        <v>57</v>
      </c>
      <c r="T36" s="442" t="s">
        <v>57</v>
      </c>
      <c r="U36" s="442" t="s">
        <v>57</v>
      </c>
      <c r="V36" s="442" t="s">
        <v>57</v>
      </c>
      <c r="W36" s="526" t="s">
        <v>15</v>
      </c>
      <c r="X36" s="526" t="s">
        <v>15</v>
      </c>
      <c r="Y36" s="442" t="s">
        <v>57</v>
      </c>
      <c r="Z36" s="442" t="s">
        <v>57</v>
      </c>
      <c r="AA36" s="442" t="s">
        <v>57</v>
      </c>
      <c r="AB36" s="442" t="s">
        <v>57</v>
      </c>
      <c r="AC36" s="442" t="s">
        <v>57</v>
      </c>
      <c r="AD36" s="526" t="s">
        <v>15</v>
      </c>
      <c r="AE36" s="526" t="s">
        <v>15</v>
      </c>
      <c r="AF36" s="442" t="s">
        <v>57</v>
      </c>
      <c r="AG36" s="442" t="s">
        <v>57</v>
      </c>
      <c r="AH36" s="442" t="s">
        <v>57</v>
      </c>
      <c r="AI36" s="442" t="s">
        <v>57</v>
      </c>
      <c r="AJ36" s="442" t="s">
        <v>57</v>
      </c>
      <c r="AK36" s="445" t="s">
        <v>15</v>
      </c>
      <c r="AL36" s="559" t="s">
        <v>15</v>
      </c>
      <c r="AM36" s="541"/>
      <c r="AN36" s="589"/>
    </row>
    <row r="37" spans="1:40" ht="15" hidden="1">
      <c r="A37" s="840" t="s">
        <v>5</v>
      </c>
      <c r="B37" s="554"/>
      <c r="C37" s="486"/>
      <c r="D37" s="434">
        <v>1</v>
      </c>
      <c r="E37" s="434">
        <v>2</v>
      </c>
      <c r="F37" s="434">
        <v>3</v>
      </c>
      <c r="G37" s="434">
        <v>4</v>
      </c>
      <c r="H37" s="434">
        <v>5</v>
      </c>
      <c r="I37" s="434">
        <v>6</v>
      </c>
      <c r="J37" s="429">
        <v>7</v>
      </c>
      <c r="K37" s="434">
        <v>8</v>
      </c>
      <c r="L37" s="434">
        <v>9</v>
      </c>
      <c r="M37" s="434">
        <v>10</v>
      </c>
      <c r="N37" s="434">
        <v>11</v>
      </c>
      <c r="O37" s="434">
        <v>12</v>
      </c>
      <c r="P37" s="434">
        <v>13</v>
      </c>
      <c r="Q37" s="429">
        <v>14</v>
      </c>
      <c r="R37" s="434">
        <v>15</v>
      </c>
      <c r="S37" s="434">
        <v>16</v>
      </c>
      <c r="T37" s="434">
        <v>17</v>
      </c>
      <c r="U37" s="434">
        <v>18</v>
      </c>
      <c r="V37" s="434">
        <v>19</v>
      </c>
      <c r="W37" s="434">
        <v>20</v>
      </c>
      <c r="X37" s="429">
        <v>21</v>
      </c>
      <c r="Y37" s="434">
        <v>22</v>
      </c>
      <c r="Z37" s="434">
        <v>23</v>
      </c>
      <c r="AA37" s="434">
        <v>24</v>
      </c>
      <c r="AB37" s="434">
        <v>25</v>
      </c>
      <c r="AC37" s="434">
        <v>26</v>
      </c>
      <c r="AD37" s="434">
        <v>27</v>
      </c>
      <c r="AE37" s="429">
        <v>28</v>
      </c>
      <c r="AF37" s="434">
        <v>29</v>
      </c>
      <c r="AG37" s="434">
        <v>30</v>
      </c>
      <c r="AH37" s="490"/>
      <c r="AI37" s="572"/>
      <c r="AJ37" s="572"/>
      <c r="AK37" s="572"/>
      <c r="AL37" s="486"/>
      <c r="AM37" s="489"/>
      <c r="AN37" s="589"/>
    </row>
    <row r="38" spans="1:40" ht="15">
      <c r="A38" s="841"/>
      <c r="B38" s="553"/>
      <c r="C38" s="534"/>
      <c r="D38" s="13">
        <v>1</v>
      </c>
      <c r="E38" s="13">
        <v>2</v>
      </c>
      <c r="F38" s="13">
        <v>3</v>
      </c>
      <c r="G38" s="13">
        <v>4</v>
      </c>
      <c r="H38" s="13">
        <v>5</v>
      </c>
      <c r="I38" s="13">
        <v>6</v>
      </c>
      <c r="J38" s="12">
        <v>7</v>
      </c>
      <c r="K38" s="13">
        <v>8</v>
      </c>
      <c r="L38" s="13">
        <v>9</v>
      </c>
      <c r="M38" s="13">
        <v>10</v>
      </c>
      <c r="N38" s="13">
        <v>11</v>
      </c>
      <c r="O38" s="13">
        <v>12</v>
      </c>
      <c r="P38" s="13">
        <v>13</v>
      </c>
      <c r="Q38" s="12">
        <v>14</v>
      </c>
      <c r="R38" s="13">
        <v>15</v>
      </c>
      <c r="S38" s="13">
        <v>16</v>
      </c>
      <c r="T38" s="13">
        <v>17</v>
      </c>
      <c r="U38" s="13">
        <v>18</v>
      </c>
      <c r="V38" s="13">
        <v>19</v>
      </c>
      <c r="W38" s="13">
        <v>20</v>
      </c>
      <c r="X38" s="12">
        <v>21</v>
      </c>
      <c r="Y38" s="13">
        <v>22</v>
      </c>
      <c r="Z38" s="13">
        <v>23</v>
      </c>
      <c r="AA38" s="13">
        <v>24</v>
      </c>
      <c r="AB38" s="13">
        <v>25</v>
      </c>
      <c r="AC38" s="13">
        <v>26</v>
      </c>
      <c r="AD38" s="13">
        <v>27</v>
      </c>
      <c r="AE38" s="12">
        <v>28</v>
      </c>
      <c r="AF38" s="13">
        <v>29</v>
      </c>
      <c r="AG38" s="13">
        <v>30</v>
      </c>
      <c r="AH38" s="545"/>
      <c r="AI38" s="545"/>
      <c r="AJ38" s="545"/>
      <c r="AK38" s="545"/>
      <c r="AL38" s="534"/>
      <c r="AM38" s="538"/>
      <c r="AN38" s="589"/>
    </row>
    <row r="39" spans="1:40" ht="15">
      <c r="A39" s="841"/>
      <c r="B39" s="65" t="s">
        <v>19</v>
      </c>
      <c r="C39" s="534"/>
      <c r="D39" s="125" t="s">
        <v>55</v>
      </c>
      <c r="E39" s="125" t="s">
        <v>55</v>
      </c>
      <c r="F39" s="125" t="s">
        <v>55</v>
      </c>
      <c r="G39" s="125" t="s">
        <v>55</v>
      </c>
      <c r="H39" s="125" t="s">
        <v>55</v>
      </c>
      <c r="I39" s="137" t="s">
        <v>15</v>
      </c>
      <c r="J39" s="137" t="s">
        <v>15</v>
      </c>
      <c r="K39" s="125" t="s">
        <v>55</v>
      </c>
      <c r="L39" s="125" t="s">
        <v>55</v>
      </c>
      <c r="M39" s="125" t="s">
        <v>55</v>
      </c>
      <c r="N39" s="370" t="s">
        <v>55</v>
      </c>
      <c r="O39" s="125" t="s">
        <v>55</v>
      </c>
      <c r="P39" s="122" t="s">
        <v>15</v>
      </c>
      <c r="Q39" s="122" t="s">
        <v>15</v>
      </c>
      <c r="R39" s="139" t="s">
        <v>58</v>
      </c>
      <c r="S39" s="370" t="s">
        <v>59</v>
      </c>
      <c r="T39" s="370" t="s">
        <v>59</v>
      </c>
      <c r="U39" s="370" t="s">
        <v>59</v>
      </c>
      <c r="V39" s="370" t="s">
        <v>59</v>
      </c>
      <c r="W39" s="139" t="s">
        <v>58</v>
      </c>
      <c r="X39" s="122" t="s">
        <v>15</v>
      </c>
      <c r="Y39" s="125" t="s">
        <v>57</v>
      </c>
      <c r="Z39" s="125" t="s">
        <v>57</v>
      </c>
      <c r="AA39" s="125" t="s">
        <v>57</v>
      </c>
      <c r="AB39" s="370" t="s">
        <v>59</v>
      </c>
      <c r="AC39" s="370" t="s">
        <v>59</v>
      </c>
      <c r="AD39" s="138" t="s">
        <v>15</v>
      </c>
      <c r="AE39" s="138" t="s">
        <v>15</v>
      </c>
      <c r="AF39" s="125" t="s">
        <v>56</v>
      </c>
      <c r="AG39" s="125" t="s">
        <v>56</v>
      </c>
      <c r="AH39" s="545"/>
      <c r="AI39" s="544"/>
      <c r="AJ39" s="544"/>
      <c r="AK39" s="544"/>
      <c r="AL39" s="534"/>
      <c r="AM39" s="538"/>
      <c r="AN39" s="589"/>
    </row>
    <row r="40" spans="1:40" ht="15">
      <c r="A40" s="841"/>
      <c r="B40" s="67" t="s">
        <v>21</v>
      </c>
      <c r="C40" s="534"/>
      <c r="D40" s="127" t="s">
        <v>55</v>
      </c>
      <c r="E40" s="127" t="s">
        <v>55</v>
      </c>
      <c r="F40" s="127" t="s">
        <v>55</v>
      </c>
      <c r="G40" s="127" t="s">
        <v>55</v>
      </c>
      <c r="H40" s="127" t="s">
        <v>55</v>
      </c>
      <c r="I40" s="137" t="s">
        <v>15</v>
      </c>
      <c r="J40" s="137" t="s">
        <v>15</v>
      </c>
      <c r="K40" s="127" t="s">
        <v>55</v>
      </c>
      <c r="L40" s="127" t="s">
        <v>55</v>
      </c>
      <c r="M40" s="127" t="s">
        <v>55</v>
      </c>
      <c r="N40" s="370" t="s">
        <v>55</v>
      </c>
      <c r="O40" s="127" t="s">
        <v>55</v>
      </c>
      <c r="P40" s="122" t="s">
        <v>15</v>
      </c>
      <c r="Q40" s="122" t="s">
        <v>15</v>
      </c>
      <c r="R40" s="139" t="s">
        <v>58</v>
      </c>
      <c r="S40" s="370" t="s">
        <v>59</v>
      </c>
      <c r="T40" s="370" t="s">
        <v>59</v>
      </c>
      <c r="U40" s="370" t="s">
        <v>59</v>
      </c>
      <c r="V40" s="370" t="s">
        <v>59</v>
      </c>
      <c r="W40" s="139" t="s">
        <v>58</v>
      </c>
      <c r="X40" s="122" t="s">
        <v>15</v>
      </c>
      <c r="Y40" s="127" t="s">
        <v>57</v>
      </c>
      <c r="Z40" s="127" t="s">
        <v>57</v>
      </c>
      <c r="AA40" s="127" t="s">
        <v>57</v>
      </c>
      <c r="AB40" s="370" t="s">
        <v>59</v>
      </c>
      <c r="AC40" s="370" t="s">
        <v>59</v>
      </c>
      <c r="AD40" s="138" t="s">
        <v>15</v>
      </c>
      <c r="AE40" s="138" t="s">
        <v>15</v>
      </c>
      <c r="AF40" s="127" t="s">
        <v>56</v>
      </c>
      <c r="AG40" s="127" t="s">
        <v>56</v>
      </c>
      <c r="AH40" s="545"/>
      <c r="AI40" s="544"/>
      <c r="AJ40" s="544"/>
      <c r="AK40" s="544"/>
      <c r="AL40" s="534"/>
      <c r="AM40" s="538"/>
      <c r="AN40" s="589"/>
    </row>
    <row r="41" spans="1:40" ht="15">
      <c r="A41" s="841"/>
      <c r="B41" s="391" t="s">
        <v>22</v>
      </c>
      <c r="C41" s="534"/>
      <c r="D41" s="129" t="s">
        <v>55</v>
      </c>
      <c r="E41" s="129" t="s">
        <v>55</v>
      </c>
      <c r="F41" s="129" t="s">
        <v>55</v>
      </c>
      <c r="G41" s="129" t="s">
        <v>55</v>
      </c>
      <c r="H41" s="129" t="s">
        <v>55</v>
      </c>
      <c r="I41" s="137" t="s">
        <v>15</v>
      </c>
      <c r="J41" s="137" t="s">
        <v>15</v>
      </c>
      <c r="K41" s="129" t="s">
        <v>55</v>
      </c>
      <c r="L41" s="129" t="s">
        <v>55</v>
      </c>
      <c r="M41" s="129" t="s">
        <v>55</v>
      </c>
      <c r="N41" s="370" t="s">
        <v>55</v>
      </c>
      <c r="O41" s="129" t="s">
        <v>55</v>
      </c>
      <c r="P41" s="122" t="s">
        <v>15</v>
      </c>
      <c r="Q41" s="122" t="s">
        <v>15</v>
      </c>
      <c r="R41" s="139" t="s">
        <v>58</v>
      </c>
      <c r="S41" s="370" t="s">
        <v>59</v>
      </c>
      <c r="T41" s="370" t="s">
        <v>59</v>
      </c>
      <c r="U41" s="370" t="s">
        <v>59</v>
      </c>
      <c r="V41" s="370" t="s">
        <v>59</v>
      </c>
      <c r="W41" s="139" t="s">
        <v>58</v>
      </c>
      <c r="X41" s="122" t="s">
        <v>15</v>
      </c>
      <c r="Y41" s="133" t="s">
        <v>57</v>
      </c>
      <c r="Z41" s="133" t="s">
        <v>57</v>
      </c>
      <c r="AA41" s="133" t="s">
        <v>57</v>
      </c>
      <c r="AB41" s="370" t="s">
        <v>59</v>
      </c>
      <c r="AC41" s="370" t="s">
        <v>59</v>
      </c>
      <c r="AD41" s="138" t="s">
        <v>15</v>
      </c>
      <c r="AE41" s="138" t="s">
        <v>15</v>
      </c>
      <c r="AF41" s="129" t="s">
        <v>56</v>
      </c>
      <c r="AG41" s="129" t="s">
        <v>56</v>
      </c>
      <c r="AH41" s="545"/>
      <c r="AI41" s="544"/>
      <c r="AJ41" s="544"/>
      <c r="AK41" s="544"/>
      <c r="AL41" s="534"/>
      <c r="AM41" s="538"/>
      <c r="AN41" s="589"/>
    </row>
    <row r="42" spans="1:40" ht="15">
      <c r="A42" s="841"/>
      <c r="B42" s="71" t="s">
        <v>20</v>
      </c>
      <c r="C42" s="544"/>
      <c r="D42" s="131" t="s">
        <v>55</v>
      </c>
      <c r="E42" s="131" t="s">
        <v>55</v>
      </c>
      <c r="F42" s="131" t="s">
        <v>55</v>
      </c>
      <c r="G42" s="131" t="s">
        <v>55</v>
      </c>
      <c r="H42" s="131" t="s">
        <v>55</v>
      </c>
      <c r="I42" s="137" t="s">
        <v>15</v>
      </c>
      <c r="J42" s="137" t="s">
        <v>15</v>
      </c>
      <c r="K42" s="131" t="s">
        <v>55</v>
      </c>
      <c r="L42" s="131" t="s">
        <v>55</v>
      </c>
      <c r="M42" s="131" t="s">
        <v>55</v>
      </c>
      <c r="N42" s="370" t="s">
        <v>55</v>
      </c>
      <c r="O42" s="131" t="s">
        <v>55</v>
      </c>
      <c r="P42" s="122" t="s">
        <v>15</v>
      </c>
      <c r="Q42" s="122" t="s">
        <v>15</v>
      </c>
      <c r="R42" s="139" t="s">
        <v>58</v>
      </c>
      <c r="S42" s="370" t="s">
        <v>59</v>
      </c>
      <c r="T42" s="370" t="s">
        <v>59</v>
      </c>
      <c r="U42" s="370" t="s">
        <v>59</v>
      </c>
      <c r="V42" s="370" t="s">
        <v>59</v>
      </c>
      <c r="W42" s="139" t="s">
        <v>58</v>
      </c>
      <c r="X42" s="122" t="s">
        <v>15</v>
      </c>
      <c r="Y42" s="131" t="s">
        <v>57</v>
      </c>
      <c r="Z42" s="131" t="s">
        <v>57</v>
      </c>
      <c r="AA42" s="131" t="s">
        <v>57</v>
      </c>
      <c r="AB42" s="370" t="s">
        <v>59</v>
      </c>
      <c r="AC42" s="370" t="s">
        <v>59</v>
      </c>
      <c r="AD42" s="138" t="s">
        <v>15</v>
      </c>
      <c r="AE42" s="138" t="s">
        <v>15</v>
      </c>
      <c r="AF42" s="131" t="s">
        <v>56</v>
      </c>
      <c r="AG42" s="131" t="s">
        <v>56</v>
      </c>
      <c r="AH42" s="545"/>
      <c r="AI42" s="544"/>
      <c r="AJ42" s="544"/>
      <c r="AK42" s="544"/>
      <c r="AL42" s="534"/>
      <c r="AM42" s="538"/>
      <c r="AN42" s="589"/>
    </row>
    <row r="43" spans="1:40" ht="15.75" thickBot="1">
      <c r="A43" s="843"/>
      <c r="B43" s="359" t="s">
        <v>36</v>
      </c>
      <c r="C43" s="549"/>
      <c r="D43" s="530" t="s">
        <v>57</v>
      </c>
      <c r="E43" s="530" t="s">
        <v>57</v>
      </c>
      <c r="F43" s="530" t="s">
        <v>57</v>
      </c>
      <c r="G43" s="530" t="s">
        <v>57</v>
      </c>
      <c r="H43" s="530" t="s">
        <v>57</v>
      </c>
      <c r="I43" s="559" t="s">
        <v>15</v>
      </c>
      <c r="J43" s="559" t="s">
        <v>15</v>
      </c>
      <c r="K43" s="442" t="s">
        <v>57</v>
      </c>
      <c r="L43" s="442" t="s">
        <v>57</v>
      </c>
      <c r="M43" s="442" t="s">
        <v>57</v>
      </c>
      <c r="N43" s="442" t="s">
        <v>57</v>
      </c>
      <c r="O43" s="442" t="s">
        <v>57</v>
      </c>
      <c r="P43" s="445" t="s">
        <v>15</v>
      </c>
      <c r="Q43" s="445" t="s">
        <v>15</v>
      </c>
      <c r="R43" s="527" t="s">
        <v>58</v>
      </c>
      <c r="S43" s="531" t="s">
        <v>59</v>
      </c>
      <c r="T43" s="531" t="s">
        <v>59</v>
      </c>
      <c r="U43" s="531" t="s">
        <v>59</v>
      </c>
      <c r="V43" s="531" t="s">
        <v>59</v>
      </c>
      <c r="W43" s="527" t="s">
        <v>58</v>
      </c>
      <c r="X43" s="445" t="s">
        <v>15</v>
      </c>
      <c r="Y43" s="442" t="s">
        <v>57</v>
      </c>
      <c r="Z43" s="442" t="s">
        <v>57</v>
      </c>
      <c r="AA43" s="442" t="s">
        <v>57</v>
      </c>
      <c r="AB43" s="531" t="s">
        <v>59</v>
      </c>
      <c r="AC43" s="531" t="s">
        <v>59</v>
      </c>
      <c r="AD43" s="526" t="s">
        <v>15</v>
      </c>
      <c r="AE43" s="526" t="s">
        <v>15</v>
      </c>
      <c r="AF43" s="442" t="s">
        <v>57</v>
      </c>
      <c r="AG43" s="442" t="s">
        <v>57</v>
      </c>
      <c r="AH43" s="573"/>
      <c r="AI43" s="549"/>
      <c r="AJ43" s="549"/>
      <c r="AK43" s="549"/>
      <c r="AL43" s="540"/>
      <c r="AM43" s="541"/>
      <c r="AN43" s="589"/>
    </row>
    <row r="44" spans="1:40" ht="15">
      <c r="A44" s="840" t="s">
        <v>6</v>
      </c>
      <c r="B44" s="554"/>
      <c r="C44" s="536"/>
      <c r="D44" s="536"/>
      <c r="E44" s="536"/>
      <c r="F44" s="434">
        <v>1</v>
      </c>
      <c r="G44" s="434">
        <v>2</v>
      </c>
      <c r="H44" s="434">
        <v>3</v>
      </c>
      <c r="I44" s="434">
        <v>4</v>
      </c>
      <c r="J44" s="429">
        <v>5</v>
      </c>
      <c r="K44" s="434">
        <v>6</v>
      </c>
      <c r="L44" s="434">
        <v>7</v>
      </c>
      <c r="M44" s="434">
        <v>8</v>
      </c>
      <c r="N44" s="434">
        <v>9</v>
      </c>
      <c r="O44" s="434">
        <v>10</v>
      </c>
      <c r="P44" s="434">
        <v>11</v>
      </c>
      <c r="Q44" s="429">
        <v>12</v>
      </c>
      <c r="R44" s="434">
        <v>13</v>
      </c>
      <c r="S44" s="434">
        <v>14</v>
      </c>
      <c r="T44" s="434">
        <v>15</v>
      </c>
      <c r="U44" s="434">
        <v>16</v>
      </c>
      <c r="V44" s="434">
        <v>17</v>
      </c>
      <c r="W44" s="434">
        <v>18</v>
      </c>
      <c r="X44" s="429">
        <v>19</v>
      </c>
      <c r="Y44" s="434">
        <v>20</v>
      </c>
      <c r="Z44" s="434">
        <v>21</v>
      </c>
      <c r="AA44" s="434">
        <v>22</v>
      </c>
      <c r="AB44" s="434">
        <v>23</v>
      </c>
      <c r="AC44" s="434">
        <v>24</v>
      </c>
      <c r="AD44" s="434">
        <v>25</v>
      </c>
      <c r="AE44" s="429">
        <v>26</v>
      </c>
      <c r="AF44" s="434">
        <v>27</v>
      </c>
      <c r="AG44" s="434">
        <v>28</v>
      </c>
      <c r="AH44" s="434">
        <v>29</v>
      </c>
      <c r="AI44" s="434">
        <v>30</v>
      </c>
      <c r="AJ44" s="434">
        <v>31</v>
      </c>
      <c r="AK44" s="565"/>
      <c r="AL44" s="536"/>
      <c r="AM44" s="537"/>
      <c r="AN44" s="589"/>
    </row>
    <row r="45" spans="1:40" ht="15">
      <c r="A45" s="841"/>
      <c r="B45" s="65" t="s">
        <v>19</v>
      </c>
      <c r="C45" s="534"/>
      <c r="D45" s="534"/>
      <c r="E45" s="534"/>
      <c r="F45" s="88" t="s">
        <v>56</v>
      </c>
      <c r="G45" s="88" t="s">
        <v>56</v>
      </c>
      <c r="H45" s="88" t="s">
        <v>56</v>
      </c>
      <c r="I45" s="2" t="s">
        <v>15</v>
      </c>
      <c r="J45" s="2" t="s">
        <v>15</v>
      </c>
      <c r="K45" s="88" t="s">
        <v>56</v>
      </c>
      <c r="L45" s="88" t="s">
        <v>56</v>
      </c>
      <c r="M45" s="374" t="s">
        <v>56</v>
      </c>
      <c r="N45" s="88" t="s">
        <v>56</v>
      </c>
      <c r="O45" s="88" t="s">
        <v>56</v>
      </c>
      <c r="P45" s="80" t="s">
        <v>15</v>
      </c>
      <c r="Q45" s="80" t="s">
        <v>15</v>
      </c>
      <c r="R45" s="125" t="s">
        <v>56</v>
      </c>
      <c r="S45" s="125" t="s">
        <v>56</v>
      </c>
      <c r="T45" s="125" t="s">
        <v>56</v>
      </c>
      <c r="U45" s="125" t="s">
        <v>56</v>
      </c>
      <c r="V45" s="125" t="s">
        <v>56</v>
      </c>
      <c r="W45" s="139" t="s">
        <v>58</v>
      </c>
      <c r="X45" s="125" t="s">
        <v>70</v>
      </c>
      <c r="Y45" s="125" t="s">
        <v>70</v>
      </c>
      <c r="Z45" s="125" t="s">
        <v>70</v>
      </c>
      <c r="AA45" s="125" t="s">
        <v>70</v>
      </c>
      <c r="AB45" s="125" t="s">
        <v>70</v>
      </c>
      <c r="AC45" s="122" t="s">
        <v>15</v>
      </c>
      <c r="AD45" s="122" t="s">
        <v>15</v>
      </c>
      <c r="AE45" s="125" t="s">
        <v>70</v>
      </c>
      <c r="AF45" s="125" t="s">
        <v>70</v>
      </c>
      <c r="AG45" s="125" t="s">
        <v>70</v>
      </c>
      <c r="AH45" s="125" t="s">
        <v>70</v>
      </c>
      <c r="AI45" s="370" t="s">
        <v>70</v>
      </c>
      <c r="AJ45" s="139" t="s">
        <v>58</v>
      </c>
      <c r="AK45" s="544"/>
      <c r="AL45" s="534"/>
      <c r="AM45" s="538"/>
      <c r="AN45" s="589"/>
    </row>
    <row r="46" spans="1:40" ht="15">
      <c r="A46" s="841"/>
      <c r="B46" s="67" t="s">
        <v>21</v>
      </c>
      <c r="C46" s="534"/>
      <c r="D46" s="534"/>
      <c r="E46" s="534"/>
      <c r="F46" s="87" t="s">
        <v>56</v>
      </c>
      <c r="G46" s="87" t="s">
        <v>56</v>
      </c>
      <c r="H46" s="87" t="s">
        <v>56</v>
      </c>
      <c r="I46" s="2" t="s">
        <v>15</v>
      </c>
      <c r="J46" s="2" t="s">
        <v>15</v>
      </c>
      <c r="K46" s="87" t="s">
        <v>56</v>
      </c>
      <c r="L46" s="87" t="s">
        <v>56</v>
      </c>
      <c r="M46" s="374" t="s">
        <v>56</v>
      </c>
      <c r="N46" s="87" t="s">
        <v>56</v>
      </c>
      <c r="O46" s="87" t="s">
        <v>56</v>
      </c>
      <c r="P46" s="80" t="s">
        <v>15</v>
      </c>
      <c r="Q46" s="80" t="s">
        <v>15</v>
      </c>
      <c r="R46" s="127" t="s">
        <v>56</v>
      </c>
      <c r="S46" s="127" t="s">
        <v>56</v>
      </c>
      <c r="T46" s="127" t="s">
        <v>56</v>
      </c>
      <c r="U46" s="127" t="s">
        <v>56</v>
      </c>
      <c r="V46" s="127" t="s">
        <v>56</v>
      </c>
      <c r="W46" s="139" t="s">
        <v>58</v>
      </c>
      <c r="X46" s="127" t="s">
        <v>70</v>
      </c>
      <c r="Y46" s="127" t="s">
        <v>70</v>
      </c>
      <c r="Z46" s="127" t="s">
        <v>70</v>
      </c>
      <c r="AA46" s="127" t="s">
        <v>70</v>
      </c>
      <c r="AB46" s="127" t="s">
        <v>70</v>
      </c>
      <c r="AC46" s="122" t="s">
        <v>15</v>
      </c>
      <c r="AD46" s="122" t="s">
        <v>15</v>
      </c>
      <c r="AE46" s="127" t="s">
        <v>70</v>
      </c>
      <c r="AF46" s="127" t="s">
        <v>70</v>
      </c>
      <c r="AG46" s="127" t="s">
        <v>70</v>
      </c>
      <c r="AH46" s="127" t="s">
        <v>70</v>
      </c>
      <c r="AI46" s="370" t="s">
        <v>70</v>
      </c>
      <c r="AJ46" s="139" t="s">
        <v>58</v>
      </c>
      <c r="AK46" s="544"/>
      <c r="AL46" s="534"/>
      <c r="AM46" s="538"/>
      <c r="AN46" s="589"/>
    </row>
    <row r="47" spans="1:40" ht="15">
      <c r="A47" s="841"/>
      <c r="B47" s="391" t="s">
        <v>22</v>
      </c>
      <c r="C47" s="534"/>
      <c r="D47" s="534"/>
      <c r="E47" s="534"/>
      <c r="F47" s="89" t="s">
        <v>56</v>
      </c>
      <c r="G47" s="89" t="s">
        <v>56</v>
      </c>
      <c r="H47" s="89" t="s">
        <v>56</v>
      </c>
      <c r="I47" s="2" t="s">
        <v>15</v>
      </c>
      <c r="J47" s="2" t="s">
        <v>15</v>
      </c>
      <c r="K47" s="89" t="s">
        <v>56</v>
      </c>
      <c r="L47" s="89" t="s">
        <v>56</v>
      </c>
      <c r="M47" s="374" t="s">
        <v>56</v>
      </c>
      <c r="N47" s="89" t="s">
        <v>56</v>
      </c>
      <c r="O47" s="89" t="s">
        <v>56</v>
      </c>
      <c r="P47" s="80" t="s">
        <v>15</v>
      </c>
      <c r="Q47" s="80" t="s">
        <v>15</v>
      </c>
      <c r="R47" s="129" t="s">
        <v>56</v>
      </c>
      <c r="S47" s="129" t="s">
        <v>56</v>
      </c>
      <c r="T47" s="129" t="s">
        <v>56</v>
      </c>
      <c r="U47" s="129" t="s">
        <v>56</v>
      </c>
      <c r="V47" s="129" t="s">
        <v>56</v>
      </c>
      <c r="W47" s="139" t="s">
        <v>58</v>
      </c>
      <c r="X47" s="129" t="s">
        <v>70</v>
      </c>
      <c r="Y47" s="129" t="s">
        <v>70</v>
      </c>
      <c r="Z47" s="129" t="s">
        <v>70</v>
      </c>
      <c r="AA47" s="129" t="s">
        <v>70</v>
      </c>
      <c r="AB47" s="129" t="s">
        <v>70</v>
      </c>
      <c r="AC47" s="122" t="s">
        <v>15</v>
      </c>
      <c r="AD47" s="122" t="s">
        <v>15</v>
      </c>
      <c r="AE47" s="129" t="s">
        <v>70</v>
      </c>
      <c r="AF47" s="129" t="s">
        <v>70</v>
      </c>
      <c r="AG47" s="129" t="s">
        <v>70</v>
      </c>
      <c r="AH47" s="129" t="s">
        <v>70</v>
      </c>
      <c r="AI47" s="370" t="s">
        <v>70</v>
      </c>
      <c r="AJ47" s="139" t="s">
        <v>58</v>
      </c>
      <c r="AK47" s="544"/>
      <c r="AL47" s="534"/>
      <c r="AM47" s="538"/>
      <c r="AN47" s="589"/>
    </row>
    <row r="48" spans="1:40" ht="15">
      <c r="A48" s="841"/>
      <c r="B48" s="71" t="s">
        <v>20</v>
      </c>
      <c r="C48" s="544"/>
      <c r="D48" s="544"/>
      <c r="E48" s="544"/>
      <c r="F48" s="90" t="s">
        <v>56</v>
      </c>
      <c r="G48" s="90" t="s">
        <v>56</v>
      </c>
      <c r="H48" s="90" t="s">
        <v>56</v>
      </c>
      <c r="I48" s="2" t="s">
        <v>15</v>
      </c>
      <c r="J48" s="2" t="s">
        <v>15</v>
      </c>
      <c r="K48" s="90" t="s">
        <v>56</v>
      </c>
      <c r="L48" s="90" t="s">
        <v>56</v>
      </c>
      <c r="M48" s="374" t="s">
        <v>56</v>
      </c>
      <c r="N48" s="90" t="s">
        <v>56</v>
      </c>
      <c r="O48" s="90" t="s">
        <v>56</v>
      </c>
      <c r="P48" s="80" t="s">
        <v>15</v>
      </c>
      <c r="Q48" s="80" t="s">
        <v>15</v>
      </c>
      <c r="R48" s="131" t="s">
        <v>56</v>
      </c>
      <c r="S48" s="131" t="s">
        <v>56</v>
      </c>
      <c r="T48" s="131" t="s">
        <v>56</v>
      </c>
      <c r="U48" s="131" t="s">
        <v>56</v>
      </c>
      <c r="V48" s="131" t="s">
        <v>56</v>
      </c>
      <c r="W48" s="139" t="s">
        <v>58</v>
      </c>
      <c r="X48" s="130" t="s">
        <v>70</v>
      </c>
      <c r="Y48" s="131" t="s">
        <v>70</v>
      </c>
      <c r="Z48" s="131" t="s">
        <v>70</v>
      </c>
      <c r="AA48" s="131" t="s">
        <v>70</v>
      </c>
      <c r="AB48" s="131" t="s">
        <v>70</v>
      </c>
      <c r="AC48" s="122" t="s">
        <v>15</v>
      </c>
      <c r="AD48" s="122" t="s">
        <v>15</v>
      </c>
      <c r="AE48" s="131" t="s">
        <v>70</v>
      </c>
      <c r="AF48" s="131" t="s">
        <v>70</v>
      </c>
      <c r="AG48" s="131" t="s">
        <v>70</v>
      </c>
      <c r="AH48" s="131" t="s">
        <v>70</v>
      </c>
      <c r="AI48" s="370" t="s">
        <v>70</v>
      </c>
      <c r="AJ48" s="139" t="s">
        <v>58</v>
      </c>
      <c r="AK48" s="544"/>
      <c r="AL48" s="534"/>
      <c r="AM48" s="538"/>
      <c r="AN48" s="589"/>
    </row>
    <row r="49" spans="1:40" ht="15.75" thickBot="1">
      <c r="A49" s="842"/>
      <c r="B49" s="361" t="s">
        <v>61</v>
      </c>
      <c r="C49" s="548"/>
      <c r="D49" s="548"/>
      <c r="E49" s="548"/>
      <c r="F49" s="524" t="s">
        <v>57</v>
      </c>
      <c r="G49" s="524" t="s">
        <v>57</v>
      </c>
      <c r="H49" s="524" t="s">
        <v>57</v>
      </c>
      <c r="I49" s="426" t="s">
        <v>15</v>
      </c>
      <c r="J49" s="426" t="s">
        <v>15</v>
      </c>
      <c r="K49" s="524" t="s">
        <v>57</v>
      </c>
      <c r="L49" s="524" t="s">
        <v>57</v>
      </c>
      <c r="M49" s="525" t="s">
        <v>56</v>
      </c>
      <c r="N49" s="524" t="s">
        <v>57</v>
      </c>
      <c r="O49" s="524" t="s">
        <v>57</v>
      </c>
      <c r="P49" s="521" t="s">
        <v>15</v>
      </c>
      <c r="Q49" s="521" t="s">
        <v>15</v>
      </c>
      <c r="R49" s="427" t="s">
        <v>57</v>
      </c>
      <c r="S49" s="427" t="s">
        <v>57</v>
      </c>
      <c r="T49" s="427" t="s">
        <v>57</v>
      </c>
      <c r="U49" s="427" t="s">
        <v>57</v>
      </c>
      <c r="V49" s="427" t="s">
        <v>57</v>
      </c>
      <c r="W49" s="521" t="s">
        <v>15</v>
      </c>
      <c r="X49" s="521" t="s">
        <v>15</v>
      </c>
      <c r="Y49" s="427" t="s">
        <v>57</v>
      </c>
      <c r="Z49" s="427" t="s">
        <v>57</v>
      </c>
      <c r="AA49" s="427" t="s">
        <v>57</v>
      </c>
      <c r="AB49" s="427" t="s">
        <v>57</v>
      </c>
      <c r="AC49" s="427" t="s">
        <v>57</v>
      </c>
      <c r="AD49" s="521" t="s">
        <v>15</v>
      </c>
      <c r="AE49" s="521" t="s">
        <v>15</v>
      </c>
      <c r="AF49" s="427" t="s">
        <v>57</v>
      </c>
      <c r="AG49" s="427" t="s">
        <v>57</v>
      </c>
      <c r="AH49" s="427" t="s">
        <v>57</v>
      </c>
      <c r="AI49" s="427" t="s">
        <v>57</v>
      </c>
      <c r="AJ49" s="427" t="s">
        <v>57</v>
      </c>
      <c r="AK49" s="548"/>
      <c r="AL49" s="542"/>
      <c r="AM49" s="543"/>
      <c r="AN49" s="589"/>
    </row>
    <row r="50" spans="1:40" ht="15">
      <c r="A50" s="840" t="s">
        <v>7</v>
      </c>
      <c r="B50" s="554"/>
      <c r="C50" s="571"/>
      <c r="D50" s="571"/>
      <c r="E50" s="571"/>
      <c r="F50" s="571"/>
      <c r="G50" s="571"/>
      <c r="H50" s="571"/>
      <c r="I50" s="434">
        <v>1</v>
      </c>
      <c r="J50" s="429">
        <v>2</v>
      </c>
      <c r="K50" s="434">
        <v>3</v>
      </c>
      <c r="L50" s="434">
        <v>4</v>
      </c>
      <c r="M50" s="434">
        <v>5</v>
      </c>
      <c r="N50" s="434">
        <v>6</v>
      </c>
      <c r="O50" s="434">
        <v>7</v>
      </c>
      <c r="P50" s="434">
        <v>8</v>
      </c>
      <c r="Q50" s="429">
        <v>9</v>
      </c>
      <c r="R50" s="434">
        <v>10</v>
      </c>
      <c r="S50" s="434">
        <v>11</v>
      </c>
      <c r="T50" s="434">
        <v>12</v>
      </c>
      <c r="U50" s="434">
        <v>13</v>
      </c>
      <c r="V50" s="434">
        <v>14</v>
      </c>
      <c r="W50" s="434">
        <v>15</v>
      </c>
      <c r="X50" s="429">
        <v>16</v>
      </c>
      <c r="Y50" s="434">
        <v>17</v>
      </c>
      <c r="Z50" s="434">
        <v>18</v>
      </c>
      <c r="AA50" s="434">
        <v>19</v>
      </c>
      <c r="AB50" s="434">
        <v>20</v>
      </c>
      <c r="AC50" s="434">
        <v>21</v>
      </c>
      <c r="AD50" s="434">
        <v>22</v>
      </c>
      <c r="AE50" s="429">
        <v>23</v>
      </c>
      <c r="AF50" s="434">
        <v>24</v>
      </c>
      <c r="AG50" s="434">
        <v>25</v>
      </c>
      <c r="AH50" s="434">
        <v>26</v>
      </c>
      <c r="AI50" s="434">
        <v>27</v>
      </c>
      <c r="AJ50" s="434">
        <v>28</v>
      </c>
      <c r="AK50" s="434">
        <v>29</v>
      </c>
      <c r="AL50" s="429">
        <v>30</v>
      </c>
      <c r="AM50" s="435">
        <v>31</v>
      </c>
      <c r="AN50" s="589"/>
    </row>
    <row r="51" spans="1:40" ht="15">
      <c r="A51" s="841"/>
      <c r="B51" s="65" t="s">
        <v>19</v>
      </c>
      <c r="C51" s="551"/>
      <c r="D51" s="551"/>
      <c r="E51" s="551"/>
      <c r="F51" s="551"/>
      <c r="G51" s="552"/>
      <c r="H51" s="552"/>
      <c r="I51" s="138" t="s">
        <v>15</v>
      </c>
      <c r="J51" s="138" t="s">
        <v>15</v>
      </c>
      <c r="K51" s="125" t="s">
        <v>53</v>
      </c>
      <c r="L51" s="125" t="s">
        <v>53</v>
      </c>
      <c r="M51" s="125" t="s">
        <v>53</v>
      </c>
      <c r="N51" s="125" t="s">
        <v>53</v>
      </c>
      <c r="O51" s="125" t="s">
        <v>55</v>
      </c>
      <c r="P51" s="122" t="s">
        <v>15</v>
      </c>
      <c r="Q51" s="122" t="s">
        <v>15</v>
      </c>
      <c r="R51" s="125" t="s">
        <v>53</v>
      </c>
      <c r="S51" s="125" t="s">
        <v>53</v>
      </c>
      <c r="T51" s="370" t="s">
        <v>53</v>
      </c>
      <c r="U51" s="125" t="s">
        <v>53</v>
      </c>
      <c r="V51" s="125" t="s">
        <v>55</v>
      </c>
      <c r="W51" s="139" t="s">
        <v>58</v>
      </c>
      <c r="X51" s="122" t="s">
        <v>15</v>
      </c>
      <c r="Y51" s="125" t="s">
        <v>56</v>
      </c>
      <c r="Z51" s="125" t="s">
        <v>56</v>
      </c>
      <c r="AA51" s="125" t="s">
        <v>56</v>
      </c>
      <c r="AB51" s="125" t="s">
        <v>56</v>
      </c>
      <c r="AC51" s="125" t="s">
        <v>56</v>
      </c>
      <c r="AD51" s="138" t="s">
        <v>15</v>
      </c>
      <c r="AE51" s="138" t="s">
        <v>15</v>
      </c>
      <c r="AF51" s="125" t="s">
        <v>56</v>
      </c>
      <c r="AG51" s="125" t="s">
        <v>56</v>
      </c>
      <c r="AH51" s="125" t="s">
        <v>56</v>
      </c>
      <c r="AI51" s="125" t="s">
        <v>56</v>
      </c>
      <c r="AJ51" s="125" t="s">
        <v>56</v>
      </c>
      <c r="AK51" s="138" t="s">
        <v>15</v>
      </c>
      <c r="AL51" s="138" t="s">
        <v>15</v>
      </c>
      <c r="AM51" s="555" t="s">
        <v>57</v>
      </c>
      <c r="AN51" s="589"/>
    </row>
    <row r="52" spans="1:40" ht="15">
      <c r="A52" s="841"/>
      <c r="B52" s="67" t="s">
        <v>21</v>
      </c>
      <c r="C52" s="551"/>
      <c r="D52" s="551"/>
      <c r="E52" s="551"/>
      <c r="F52" s="551"/>
      <c r="G52" s="552"/>
      <c r="H52" s="552"/>
      <c r="I52" s="138" t="s">
        <v>15</v>
      </c>
      <c r="J52" s="138" t="s">
        <v>15</v>
      </c>
      <c r="K52" s="127" t="s">
        <v>53</v>
      </c>
      <c r="L52" s="127" t="s">
        <v>53</v>
      </c>
      <c r="M52" s="127" t="s">
        <v>53</v>
      </c>
      <c r="N52" s="127" t="s">
        <v>53</v>
      </c>
      <c r="O52" s="127" t="s">
        <v>55</v>
      </c>
      <c r="P52" s="122" t="s">
        <v>15</v>
      </c>
      <c r="Q52" s="122" t="s">
        <v>15</v>
      </c>
      <c r="R52" s="127" t="s">
        <v>53</v>
      </c>
      <c r="S52" s="127" t="s">
        <v>53</v>
      </c>
      <c r="T52" s="370" t="s">
        <v>53</v>
      </c>
      <c r="U52" s="127" t="s">
        <v>53</v>
      </c>
      <c r="V52" s="127" t="s">
        <v>55</v>
      </c>
      <c r="W52" s="139" t="s">
        <v>58</v>
      </c>
      <c r="X52" s="122" t="s">
        <v>15</v>
      </c>
      <c r="Y52" s="127" t="s">
        <v>56</v>
      </c>
      <c r="Z52" s="127" t="s">
        <v>56</v>
      </c>
      <c r="AA52" s="127" t="s">
        <v>56</v>
      </c>
      <c r="AB52" s="127" t="s">
        <v>56</v>
      </c>
      <c r="AC52" s="127" t="s">
        <v>56</v>
      </c>
      <c r="AD52" s="138" t="s">
        <v>15</v>
      </c>
      <c r="AE52" s="138" t="s">
        <v>15</v>
      </c>
      <c r="AF52" s="127" t="s">
        <v>56</v>
      </c>
      <c r="AG52" s="127" t="s">
        <v>56</v>
      </c>
      <c r="AH52" s="127" t="s">
        <v>56</v>
      </c>
      <c r="AI52" s="127" t="s">
        <v>56</v>
      </c>
      <c r="AJ52" s="127" t="s">
        <v>56</v>
      </c>
      <c r="AK52" s="138" t="s">
        <v>15</v>
      </c>
      <c r="AL52" s="138" t="s">
        <v>15</v>
      </c>
      <c r="AM52" s="556" t="s">
        <v>57</v>
      </c>
      <c r="AN52" s="589"/>
    </row>
    <row r="53" spans="1:40" ht="15">
      <c r="A53" s="841"/>
      <c r="B53" s="391" t="s">
        <v>22</v>
      </c>
      <c r="C53" s="551"/>
      <c r="D53" s="551"/>
      <c r="E53" s="551"/>
      <c r="F53" s="551"/>
      <c r="G53" s="552"/>
      <c r="H53" s="552"/>
      <c r="I53" s="138" t="s">
        <v>15</v>
      </c>
      <c r="J53" s="138" t="s">
        <v>15</v>
      </c>
      <c r="K53" s="133" t="s">
        <v>53</v>
      </c>
      <c r="L53" s="133" t="s">
        <v>53</v>
      </c>
      <c r="M53" s="133" t="s">
        <v>53</v>
      </c>
      <c r="N53" s="133" t="s">
        <v>53</v>
      </c>
      <c r="O53" s="129" t="s">
        <v>55</v>
      </c>
      <c r="P53" s="122" t="s">
        <v>15</v>
      </c>
      <c r="Q53" s="122" t="s">
        <v>15</v>
      </c>
      <c r="R53" s="133" t="s">
        <v>53</v>
      </c>
      <c r="S53" s="133" t="s">
        <v>53</v>
      </c>
      <c r="T53" s="370" t="s">
        <v>53</v>
      </c>
      <c r="U53" s="133" t="s">
        <v>53</v>
      </c>
      <c r="V53" s="129" t="s">
        <v>55</v>
      </c>
      <c r="W53" s="139" t="s">
        <v>58</v>
      </c>
      <c r="X53" s="122" t="s">
        <v>15</v>
      </c>
      <c r="Y53" s="129" t="s">
        <v>56</v>
      </c>
      <c r="Z53" s="129" t="s">
        <v>56</v>
      </c>
      <c r="AA53" s="129" t="s">
        <v>56</v>
      </c>
      <c r="AB53" s="129" t="s">
        <v>56</v>
      </c>
      <c r="AC53" s="129" t="s">
        <v>56</v>
      </c>
      <c r="AD53" s="138" t="s">
        <v>15</v>
      </c>
      <c r="AE53" s="138" t="s">
        <v>15</v>
      </c>
      <c r="AF53" s="129" t="s">
        <v>56</v>
      </c>
      <c r="AG53" s="129" t="s">
        <v>56</v>
      </c>
      <c r="AH53" s="129" t="s">
        <v>56</v>
      </c>
      <c r="AI53" s="129" t="s">
        <v>56</v>
      </c>
      <c r="AJ53" s="129" t="s">
        <v>56</v>
      </c>
      <c r="AK53" s="138" t="s">
        <v>15</v>
      </c>
      <c r="AL53" s="138" t="s">
        <v>15</v>
      </c>
      <c r="AM53" s="557" t="s">
        <v>57</v>
      </c>
      <c r="AN53" s="589"/>
    </row>
    <row r="54" spans="1:40" ht="15">
      <c r="A54" s="841"/>
      <c r="B54" s="71" t="s">
        <v>20</v>
      </c>
      <c r="C54" s="552"/>
      <c r="D54" s="552"/>
      <c r="E54" s="552"/>
      <c r="F54" s="552"/>
      <c r="G54" s="552"/>
      <c r="H54" s="552"/>
      <c r="I54" s="138" t="s">
        <v>15</v>
      </c>
      <c r="J54" s="138" t="s">
        <v>15</v>
      </c>
      <c r="K54" s="131" t="s">
        <v>53</v>
      </c>
      <c r="L54" s="131" t="s">
        <v>53</v>
      </c>
      <c r="M54" s="131" t="s">
        <v>53</v>
      </c>
      <c r="N54" s="131" t="s">
        <v>53</v>
      </c>
      <c r="O54" s="131" t="s">
        <v>55</v>
      </c>
      <c r="P54" s="122" t="s">
        <v>15</v>
      </c>
      <c r="Q54" s="122" t="s">
        <v>15</v>
      </c>
      <c r="R54" s="131" t="s">
        <v>53</v>
      </c>
      <c r="S54" s="131" t="s">
        <v>53</v>
      </c>
      <c r="T54" s="370" t="s">
        <v>53</v>
      </c>
      <c r="U54" s="131" t="s">
        <v>53</v>
      </c>
      <c r="V54" s="131" t="s">
        <v>55</v>
      </c>
      <c r="W54" s="139" t="s">
        <v>58</v>
      </c>
      <c r="X54" s="122" t="s">
        <v>15</v>
      </c>
      <c r="Y54" s="131" t="s">
        <v>56</v>
      </c>
      <c r="Z54" s="131" t="s">
        <v>56</v>
      </c>
      <c r="AA54" s="131" t="s">
        <v>56</v>
      </c>
      <c r="AB54" s="131" t="s">
        <v>56</v>
      </c>
      <c r="AC54" s="131" t="s">
        <v>56</v>
      </c>
      <c r="AD54" s="138" t="s">
        <v>15</v>
      </c>
      <c r="AE54" s="138" t="s">
        <v>15</v>
      </c>
      <c r="AF54" s="131" t="s">
        <v>56</v>
      </c>
      <c r="AG54" s="131" t="s">
        <v>56</v>
      </c>
      <c r="AH54" s="131" t="s">
        <v>56</v>
      </c>
      <c r="AI54" s="131" t="s">
        <v>56</v>
      </c>
      <c r="AJ54" s="131" t="s">
        <v>56</v>
      </c>
      <c r="AK54" s="138" t="s">
        <v>15</v>
      </c>
      <c r="AL54" s="138" t="s">
        <v>15</v>
      </c>
      <c r="AM54" s="558" t="s">
        <v>57</v>
      </c>
      <c r="AN54" s="589"/>
    </row>
    <row r="55" spans="1:40" ht="15.75" thickBot="1">
      <c r="A55" s="842"/>
      <c r="B55" s="361" t="s">
        <v>36</v>
      </c>
      <c r="C55" s="612"/>
      <c r="D55" s="612"/>
      <c r="E55" s="612"/>
      <c r="F55" s="612"/>
      <c r="G55" s="612"/>
      <c r="H55" s="612"/>
      <c r="I55" s="426" t="s">
        <v>15</v>
      </c>
      <c r="J55" s="426" t="s">
        <v>15</v>
      </c>
      <c r="K55" s="427" t="s">
        <v>57</v>
      </c>
      <c r="L55" s="427" t="s">
        <v>57</v>
      </c>
      <c r="M55" s="427" t="s">
        <v>57</v>
      </c>
      <c r="N55" s="427" t="s">
        <v>57</v>
      </c>
      <c r="O55" s="427" t="s">
        <v>57</v>
      </c>
      <c r="P55" s="122" t="s">
        <v>15</v>
      </c>
      <c r="Q55" s="521" t="s">
        <v>15</v>
      </c>
      <c r="R55" s="528" t="s">
        <v>49</v>
      </c>
      <c r="S55" s="528" t="s">
        <v>49</v>
      </c>
      <c r="T55" s="528" t="s">
        <v>49</v>
      </c>
      <c r="U55" s="528" t="s">
        <v>49</v>
      </c>
      <c r="V55" s="528" t="s">
        <v>49</v>
      </c>
      <c r="W55" s="521" t="s">
        <v>15</v>
      </c>
      <c r="X55" s="521" t="s">
        <v>15</v>
      </c>
      <c r="Y55" s="427" t="s">
        <v>57</v>
      </c>
      <c r="Z55" s="427" t="s">
        <v>57</v>
      </c>
      <c r="AA55" s="427" t="s">
        <v>57</v>
      </c>
      <c r="AB55" s="427" t="s">
        <v>57</v>
      </c>
      <c r="AC55" s="427" t="s">
        <v>57</v>
      </c>
      <c r="AD55" s="426" t="s">
        <v>15</v>
      </c>
      <c r="AE55" s="426" t="s">
        <v>15</v>
      </c>
      <c r="AF55" s="427" t="s">
        <v>57</v>
      </c>
      <c r="AG55" s="427" t="s">
        <v>57</v>
      </c>
      <c r="AH55" s="427" t="s">
        <v>57</v>
      </c>
      <c r="AI55" s="427" t="s">
        <v>57</v>
      </c>
      <c r="AJ55" s="427" t="s">
        <v>57</v>
      </c>
      <c r="AK55" s="426" t="s">
        <v>15</v>
      </c>
      <c r="AL55" s="426" t="s">
        <v>15</v>
      </c>
      <c r="AM55" s="613" t="s">
        <v>57</v>
      </c>
      <c r="AN55" s="589"/>
    </row>
    <row r="56" spans="1:40" ht="15">
      <c r="A56" s="844"/>
      <c r="B56" s="605" t="s">
        <v>71</v>
      </c>
      <c r="C56" s="605"/>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14"/>
      <c r="AN56" s="589"/>
    </row>
    <row r="57" spans="1:40" ht="15">
      <c r="A57" s="845"/>
      <c r="B57" s="577"/>
      <c r="C57" s="576" t="s">
        <v>72</v>
      </c>
      <c r="D57" s="576"/>
      <c r="E57" s="576"/>
      <c r="F57" s="576"/>
      <c r="G57" s="576"/>
      <c r="H57" s="576" t="s">
        <v>75</v>
      </c>
      <c r="I57" s="604"/>
      <c r="J57" s="604"/>
      <c r="K57" s="576"/>
      <c r="L57" s="576"/>
      <c r="M57" s="576" t="s">
        <v>78</v>
      </c>
      <c r="N57" s="576"/>
      <c r="O57" s="576"/>
      <c r="P57" s="576"/>
      <c r="Q57" s="604"/>
      <c r="R57" s="604"/>
      <c r="S57" s="604"/>
      <c r="T57" s="576" t="s">
        <v>81</v>
      </c>
      <c r="U57" s="576"/>
      <c r="V57" s="576"/>
      <c r="W57" s="604"/>
      <c r="X57" s="604"/>
      <c r="Y57" s="576"/>
      <c r="Z57" s="576" t="s">
        <v>84</v>
      </c>
      <c r="AA57" s="576"/>
      <c r="AB57" s="576"/>
      <c r="AC57" s="576"/>
      <c r="AD57" s="604"/>
      <c r="AE57" s="604" t="s">
        <v>136</v>
      </c>
      <c r="AF57" s="576"/>
      <c r="AG57" s="576"/>
      <c r="AH57" s="576"/>
      <c r="AI57" s="576"/>
      <c r="AJ57" s="576"/>
      <c r="AK57" s="577"/>
      <c r="AL57" s="577"/>
      <c r="AM57" s="615"/>
      <c r="AN57" s="589"/>
    </row>
    <row r="58" spans="1:40" ht="15">
      <c r="A58" s="845"/>
      <c r="B58" s="577"/>
      <c r="C58" s="576" t="s">
        <v>73</v>
      </c>
      <c r="D58" s="576"/>
      <c r="E58" s="576"/>
      <c r="F58" s="576"/>
      <c r="G58" s="576"/>
      <c r="H58" s="576" t="s">
        <v>76</v>
      </c>
      <c r="I58" s="604"/>
      <c r="J58" s="604"/>
      <c r="K58" s="576"/>
      <c r="L58" s="576"/>
      <c r="M58" s="576" t="s">
        <v>79</v>
      </c>
      <c r="N58" s="576"/>
      <c r="O58" s="576"/>
      <c r="P58" s="576"/>
      <c r="Q58" s="604"/>
      <c r="R58" s="604"/>
      <c r="S58" s="604"/>
      <c r="T58" s="576" t="s">
        <v>82</v>
      </c>
      <c r="U58" s="576"/>
      <c r="V58" s="576"/>
      <c r="W58" s="604"/>
      <c r="X58" s="604"/>
      <c r="Y58" s="576"/>
      <c r="Z58" s="576" t="s">
        <v>85</v>
      </c>
      <c r="AA58" s="576"/>
      <c r="AB58" s="576"/>
      <c r="AC58" s="576"/>
      <c r="AD58" s="604"/>
      <c r="AE58" s="627" t="s">
        <v>138</v>
      </c>
      <c r="AF58" s="576"/>
      <c r="AG58" s="576"/>
      <c r="AH58" s="576"/>
      <c r="AI58" s="576"/>
      <c r="AJ58" s="576"/>
      <c r="AK58" s="577"/>
      <c r="AL58" s="577"/>
      <c r="AM58" s="615"/>
      <c r="AN58" s="589"/>
    </row>
    <row r="59" spans="1:40" ht="15.75" thickBot="1">
      <c r="A59" s="846"/>
      <c r="B59" s="616"/>
      <c r="C59" s="610" t="s">
        <v>74</v>
      </c>
      <c r="D59" s="610"/>
      <c r="E59" s="610"/>
      <c r="F59" s="610"/>
      <c r="G59" s="610"/>
      <c r="H59" s="610" t="s">
        <v>77</v>
      </c>
      <c r="I59" s="617"/>
      <c r="J59" s="617"/>
      <c r="K59" s="610"/>
      <c r="L59" s="610"/>
      <c r="M59" s="610" t="s">
        <v>80</v>
      </c>
      <c r="N59" s="610"/>
      <c r="O59" s="610"/>
      <c r="P59" s="610"/>
      <c r="Q59" s="617"/>
      <c r="R59" s="617"/>
      <c r="S59" s="617"/>
      <c r="T59" s="610" t="s">
        <v>83</v>
      </c>
      <c r="U59" s="610"/>
      <c r="V59" s="610"/>
      <c r="W59" s="617"/>
      <c r="X59" s="617"/>
      <c r="Y59" s="610"/>
      <c r="Z59" s="610" t="s">
        <v>77</v>
      </c>
      <c r="AA59" s="610"/>
      <c r="AB59" s="610"/>
      <c r="AC59" s="610"/>
      <c r="AD59" s="617"/>
      <c r="AE59" s="617"/>
      <c r="AF59" s="610"/>
      <c r="AG59" s="610"/>
      <c r="AH59" s="610"/>
      <c r="AI59" s="610"/>
      <c r="AJ59" s="610"/>
      <c r="AK59" s="616"/>
      <c r="AL59" s="616"/>
      <c r="AM59" s="618"/>
      <c r="AN59" s="589"/>
    </row>
    <row r="60" spans="1:40" s="519" customFormat="1" ht="15">
      <c r="A60" s="579"/>
      <c r="B60" s="580"/>
      <c r="C60" s="581"/>
      <c r="D60" s="581"/>
      <c r="E60" s="581"/>
      <c r="F60" s="581"/>
      <c r="G60" s="581"/>
      <c r="H60" s="581"/>
      <c r="I60" s="591"/>
      <c r="J60" s="591"/>
      <c r="K60" s="581"/>
      <c r="L60" s="581"/>
      <c r="M60" s="581"/>
      <c r="N60" s="581"/>
      <c r="O60" s="581"/>
      <c r="P60" s="581"/>
      <c r="Q60" s="591"/>
      <c r="R60" s="591"/>
      <c r="S60" s="591"/>
      <c r="T60" s="581"/>
      <c r="U60" s="581"/>
      <c r="V60" s="581"/>
      <c r="W60" s="591"/>
      <c r="X60" s="591"/>
      <c r="Y60" s="581"/>
      <c r="Z60" s="581"/>
      <c r="AA60" s="581"/>
      <c r="AB60" s="581"/>
      <c r="AC60" s="581"/>
      <c r="AD60" s="591"/>
      <c r="AE60" s="591"/>
      <c r="AF60" s="581"/>
      <c r="AG60" s="581"/>
      <c r="AH60" s="581"/>
      <c r="AI60" s="581"/>
      <c r="AJ60" s="581"/>
      <c r="AK60" s="580"/>
      <c r="AL60" s="580"/>
      <c r="AM60" s="603"/>
      <c r="AN60" s="578"/>
    </row>
    <row r="61" spans="1:40" ht="15">
      <c r="A61" s="847" t="s">
        <v>8</v>
      </c>
      <c r="B61" s="574"/>
      <c r="C61" s="582"/>
      <c r="D61" s="582"/>
      <c r="E61" s="22">
        <v>1</v>
      </c>
      <c r="F61" s="22">
        <v>2</v>
      </c>
      <c r="G61" s="22">
        <v>3</v>
      </c>
      <c r="H61" s="22">
        <v>4</v>
      </c>
      <c r="I61" s="22">
        <v>5</v>
      </c>
      <c r="J61" s="21">
        <v>6</v>
      </c>
      <c r="K61" s="22">
        <v>7</v>
      </c>
      <c r="L61" s="22">
        <v>8</v>
      </c>
      <c r="M61" s="22">
        <v>9</v>
      </c>
      <c r="N61" s="22">
        <v>10</v>
      </c>
      <c r="O61" s="22">
        <v>11</v>
      </c>
      <c r="P61" s="22">
        <v>12</v>
      </c>
      <c r="Q61" s="21">
        <v>13</v>
      </c>
      <c r="R61" s="22">
        <v>14</v>
      </c>
      <c r="S61" s="22">
        <v>15</v>
      </c>
      <c r="T61" s="22">
        <v>16</v>
      </c>
      <c r="U61" s="22">
        <v>17</v>
      </c>
      <c r="V61" s="22">
        <v>18</v>
      </c>
      <c r="W61" s="22">
        <v>19</v>
      </c>
      <c r="X61" s="21">
        <v>20</v>
      </c>
      <c r="Y61" s="77">
        <v>21</v>
      </c>
      <c r="Z61" s="22">
        <v>22</v>
      </c>
      <c r="AA61" s="22">
        <v>23</v>
      </c>
      <c r="AB61" s="22">
        <v>24</v>
      </c>
      <c r="AC61" s="22">
        <v>25</v>
      </c>
      <c r="AD61" s="22">
        <v>26</v>
      </c>
      <c r="AE61" s="21">
        <v>27</v>
      </c>
      <c r="AF61" s="22">
        <v>28</v>
      </c>
      <c r="AG61" s="22">
        <v>29</v>
      </c>
      <c r="AH61" s="22">
        <v>30</v>
      </c>
      <c r="AI61" s="550"/>
      <c r="AJ61" s="546"/>
      <c r="AK61" s="546"/>
      <c r="AL61" s="547"/>
      <c r="AM61" s="586"/>
      <c r="AN61" s="589"/>
    </row>
    <row r="62" spans="1:40" ht="15">
      <c r="A62" s="841"/>
      <c r="B62" s="65" t="s">
        <v>19</v>
      </c>
      <c r="C62" s="534"/>
      <c r="D62" s="534"/>
      <c r="E62" s="154" t="s">
        <v>57</v>
      </c>
      <c r="F62" s="154" t="s">
        <v>57</v>
      </c>
      <c r="G62" s="154" t="s">
        <v>57</v>
      </c>
      <c r="H62" s="154" t="s">
        <v>57</v>
      </c>
      <c r="I62" s="139" t="s">
        <v>58</v>
      </c>
      <c r="J62" s="370" t="s">
        <v>59</v>
      </c>
      <c r="K62" s="370" t="s">
        <v>59</v>
      </c>
      <c r="L62" s="370" t="s">
        <v>59</v>
      </c>
      <c r="M62" s="139" t="s">
        <v>58</v>
      </c>
      <c r="N62" s="125" t="s">
        <v>52</v>
      </c>
      <c r="O62" s="370" t="s">
        <v>52</v>
      </c>
      <c r="P62" s="122" t="s">
        <v>15</v>
      </c>
      <c r="Q62" s="122" t="s">
        <v>15</v>
      </c>
      <c r="R62" s="125" t="s">
        <v>52</v>
      </c>
      <c r="S62" s="125" t="s">
        <v>52</v>
      </c>
      <c r="T62" s="125" t="s">
        <v>52</v>
      </c>
      <c r="U62" s="125" t="s">
        <v>52</v>
      </c>
      <c r="V62" s="125" t="s">
        <v>52</v>
      </c>
      <c r="W62" s="139" t="s">
        <v>58</v>
      </c>
      <c r="X62" s="122" t="s">
        <v>15</v>
      </c>
      <c r="Y62" s="134" t="s">
        <v>60</v>
      </c>
      <c r="Z62" s="134" t="s">
        <v>49</v>
      </c>
      <c r="AA62" s="134" t="s">
        <v>49</v>
      </c>
      <c r="AB62" s="134" t="s">
        <v>49</v>
      </c>
      <c r="AC62" s="134" t="s">
        <v>49</v>
      </c>
      <c r="AD62" s="122" t="s">
        <v>15</v>
      </c>
      <c r="AE62" s="122" t="s">
        <v>15</v>
      </c>
      <c r="AF62" s="134" t="s">
        <v>49</v>
      </c>
      <c r="AG62" s="134" t="s">
        <v>49</v>
      </c>
      <c r="AH62" s="134" t="s">
        <v>49</v>
      </c>
      <c r="AI62" s="544"/>
      <c r="AJ62" s="544"/>
      <c r="AK62" s="544"/>
      <c r="AL62" s="534"/>
      <c r="AM62" s="538"/>
      <c r="AN62" s="589"/>
    </row>
    <row r="63" spans="1:40" ht="15">
      <c r="A63" s="841"/>
      <c r="B63" s="67" t="s">
        <v>21</v>
      </c>
      <c r="C63" s="534"/>
      <c r="D63" s="534"/>
      <c r="E63" s="155" t="s">
        <v>57</v>
      </c>
      <c r="F63" s="155" t="s">
        <v>57</v>
      </c>
      <c r="G63" s="155" t="s">
        <v>57</v>
      </c>
      <c r="H63" s="155" t="s">
        <v>57</v>
      </c>
      <c r="I63" s="139" t="s">
        <v>58</v>
      </c>
      <c r="J63" s="370" t="s">
        <v>59</v>
      </c>
      <c r="K63" s="370" t="s">
        <v>59</v>
      </c>
      <c r="L63" s="370" t="s">
        <v>59</v>
      </c>
      <c r="M63" s="139" t="s">
        <v>58</v>
      </c>
      <c r="N63" s="127" t="s">
        <v>52</v>
      </c>
      <c r="O63" s="370" t="s">
        <v>52</v>
      </c>
      <c r="P63" s="122" t="s">
        <v>15</v>
      </c>
      <c r="Q63" s="122" t="s">
        <v>15</v>
      </c>
      <c r="R63" s="127" t="s">
        <v>52</v>
      </c>
      <c r="S63" s="127" t="s">
        <v>52</v>
      </c>
      <c r="T63" s="127" t="s">
        <v>52</v>
      </c>
      <c r="U63" s="127" t="s">
        <v>52</v>
      </c>
      <c r="V63" s="127" t="s">
        <v>52</v>
      </c>
      <c r="W63" s="139" t="s">
        <v>58</v>
      </c>
      <c r="X63" s="122" t="s">
        <v>15</v>
      </c>
      <c r="Y63" s="134" t="s">
        <v>60</v>
      </c>
      <c r="Z63" s="134" t="s">
        <v>49</v>
      </c>
      <c r="AA63" s="134" t="s">
        <v>49</v>
      </c>
      <c r="AB63" s="134" t="s">
        <v>49</v>
      </c>
      <c r="AC63" s="134" t="s">
        <v>49</v>
      </c>
      <c r="AD63" s="122" t="s">
        <v>15</v>
      </c>
      <c r="AE63" s="122" t="s">
        <v>15</v>
      </c>
      <c r="AF63" s="134" t="s">
        <v>49</v>
      </c>
      <c r="AG63" s="134" t="s">
        <v>49</v>
      </c>
      <c r="AH63" s="134" t="s">
        <v>49</v>
      </c>
      <c r="AI63" s="544"/>
      <c r="AJ63" s="544"/>
      <c r="AK63" s="544"/>
      <c r="AL63" s="534"/>
      <c r="AM63" s="538"/>
      <c r="AN63" s="589"/>
    </row>
    <row r="64" spans="1:40" ht="15">
      <c r="A64" s="841"/>
      <c r="B64" s="391" t="s">
        <v>22</v>
      </c>
      <c r="C64" s="534"/>
      <c r="D64" s="534"/>
      <c r="E64" s="156" t="s">
        <v>57</v>
      </c>
      <c r="F64" s="156" t="s">
        <v>57</v>
      </c>
      <c r="G64" s="156" t="s">
        <v>57</v>
      </c>
      <c r="H64" s="156" t="s">
        <v>57</v>
      </c>
      <c r="I64" s="139" t="s">
        <v>58</v>
      </c>
      <c r="J64" s="370" t="s">
        <v>59</v>
      </c>
      <c r="K64" s="370" t="s">
        <v>59</v>
      </c>
      <c r="L64" s="370" t="s">
        <v>59</v>
      </c>
      <c r="M64" s="139" t="s">
        <v>58</v>
      </c>
      <c r="N64" s="133" t="s">
        <v>52</v>
      </c>
      <c r="O64" s="370" t="s">
        <v>52</v>
      </c>
      <c r="P64" s="122" t="s">
        <v>15</v>
      </c>
      <c r="Q64" s="122" t="s">
        <v>15</v>
      </c>
      <c r="R64" s="129" t="s">
        <v>52</v>
      </c>
      <c r="S64" s="129" t="s">
        <v>52</v>
      </c>
      <c r="T64" s="129" t="s">
        <v>52</v>
      </c>
      <c r="U64" s="129" t="s">
        <v>52</v>
      </c>
      <c r="V64" s="129" t="s">
        <v>52</v>
      </c>
      <c r="W64" s="139" t="s">
        <v>58</v>
      </c>
      <c r="X64" s="122" t="s">
        <v>15</v>
      </c>
      <c r="Y64" s="134" t="s">
        <v>60</v>
      </c>
      <c r="Z64" s="134" t="s">
        <v>49</v>
      </c>
      <c r="AA64" s="134" t="s">
        <v>49</v>
      </c>
      <c r="AB64" s="134" t="s">
        <v>49</v>
      </c>
      <c r="AC64" s="134" t="s">
        <v>49</v>
      </c>
      <c r="AD64" s="122" t="s">
        <v>15</v>
      </c>
      <c r="AE64" s="122" t="s">
        <v>15</v>
      </c>
      <c r="AF64" s="134" t="s">
        <v>49</v>
      </c>
      <c r="AG64" s="134" t="s">
        <v>49</v>
      </c>
      <c r="AH64" s="134" t="s">
        <v>49</v>
      </c>
      <c r="AI64" s="544"/>
      <c r="AJ64" s="544"/>
      <c r="AK64" s="544"/>
      <c r="AL64" s="534"/>
      <c r="AM64" s="538"/>
      <c r="AN64" s="589"/>
    </row>
    <row r="65" spans="1:40" ht="15">
      <c r="A65" s="841"/>
      <c r="B65" s="71" t="s">
        <v>20</v>
      </c>
      <c r="C65" s="544"/>
      <c r="D65" s="544"/>
      <c r="E65" s="157" t="s">
        <v>57</v>
      </c>
      <c r="F65" s="157" t="s">
        <v>57</v>
      </c>
      <c r="G65" s="157" t="s">
        <v>57</v>
      </c>
      <c r="H65" s="157" t="s">
        <v>57</v>
      </c>
      <c r="I65" s="139" t="s">
        <v>58</v>
      </c>
      <c r="J65" s="370" t="s">
        <v>59</v>
      </c>
      <c r="K65" s="370" t="s">
        <v>59</v>
      </c>
      <c r="L65" s="370" t="s">
        <v>59</v>
      </c>
      <c r="M65" s="139" t="s">
        <v>58</v>
      </c>
      <c r="N65" s="131" t="s">
        <v>52</v>
      </c>
      <c r="O65" s="370" t="s">
        <v>52</v>
      </c>
      <c r="P65" s="122" t="s">
        <v>15</v>
      </c>
      <c r="Q65" s="122" t="s">
        <v>15</v>
      </c>
      <c r="R65" s="131" t="s">
        <v>52</v>
      </c>
      <c r="S65" s="131" t="s">
        <v>52</v>
      </c>
      <c r="T65" s="131" t="s">
        <v>52</v>
      </c>
      <c r="U65" s="131" t="s">
        <v>52</v>
      </c>
      <c r="V65" s="131" t="s">
        <v>52</v>
      </c>
      <c r="W65" s="139" t="s">
        <v>58</v>
      </c>
      <c r="X65" s="122" t="s">
        <v>15</v>
      </c>
      <c r="Y65" s="134" t="s">
        <v>60</v>
      </c>
      <c r="Z65" s="134" t="s">
        <v>49</v>
      </c>
      <c r="AA65" s="134" t="s">
        <v>49</v>
      </c>
      <c r="AB65" s="134" t="s">
        <v>49</v>
      </c>
      <c r="AC65" s="134" t="s">
        <v>49</v>
      </c>
      <c r="AD65" s="122" t="s">
        <v>15</v>
      </c>
      <c r="AE65" s="122" t="s">
        <v>15</v>
      </c>
      <c r="AF65" s="134" t="s">
        <v>49</v>
      </c>
      <c r="AG65" s="134" t="s">
        <v>49</v>
      </c>
      <c r="AH65" s="134" t="s">
        <v>49</v>
      </c>
      <c r="AI65" s="544"/>
      <c r="AJ65" s="544"/>
      <c r="AK65" s="544"/>
      <c r="AL65" s="534"/>
      <c r="AM65" s="538"/>
      <c r="AN65" s="589"/>
    </row>
    <row r="66" spans="1:40" ht="15.75" thickBot="1">
      <c r="A66" s="842"/>
      <c r="B66" s="361" t="s">
        <v>36</v>
      </c>
      <c r="C66" s="548"/>
      <c r="D66" s="548"/>
      <c r="E66" s="524" t="s">
        <v>57</v>
      </c>
      <c r="F66" s="524" t="s">
        <v>57</v>
      </c>
      <c r="G66" s="420" t="s">
        <v>58</v>
      </c>
      <c r="H66" s="419" t="s">
        <v>59</v>
      </c>
      <c r="I66" s="420" t="s">
        <v>58</v>
      </c>
      <c r="J66" s="419" t="s">
        <v>59</v>
      </c>
      <c r="K66" s="419" t="s">
        <v>59</v>
      </c>
      <c r="L66" s="419" t="s">
        <v>59</v>
      </c>
      <c r="M66" s="420" t="s">
        <v>58</v>
      </c>
      <c r="N66" s="427" t="s">
        <v>57</v>
      </c>
      <c r="O66" s="427" t="s">
        <v>57</v>
      </c>
      <c r="P66" s="521" t="s">
        <v>15</v>
      </c>
      <c r="Q66" s="521" t="s">
        <v>15</v>
      </c>
      <c r="R66" s="427" t="s">
        <v>57</v>
      </c>
      <c r="S66" s="427" t="s">
        <v>57</v>
      </c>
      <c r="T66" s="427" t="s">
        <v>57</v>
      </c>
      <c r="U66" s="427" t="s">
        <v>57</v>
      </c>
      <c r="V66" s="427" t="s">
        <v>57</v>
      </c>
      <c r="W66" s="521" t="s">
        <v>15</v>
      </c>
      <c r="X66" s="521" t="s">
        <v>15</v>
      </c>
      <c r="Y66" s="528" t="s">
        <v>60</v>
      </c>
      <c r="Z66" s="427" t="s">
        <v>57</v>
      </c>
      <c r="AA66" s="427" t="s">
        <v>57</v>
      </c>
      <c r="AB66" s="427" t="s">
        <v>57</v>
      </c>
      <c r="AC66" s="427" t="s">
        <v>57</v>
      </c>
      <c r="AD66" s="521" t="s">
        <v>15</v>
      </c>
      <c r="AE66" s="521" t="s">
        <v>15</v>
      </c>
      <c r="AF66" s="427" t="s">
        <v>57</v>
      </c>
      <c r="AG66" s="427" t="s">
        <v>57</v>
      </c>
      <c r="AH66" s="427" t="s">
        <v>57</v>
      </c>
      <c r="AI66" s="548"/>
      <c r="AJ66" s="548"/>
      <c r="AK66" s="548"/>
      <c r="AL66" s="542"/>
      <c r="AM66" s="543"/>
      <c r="AN66" s="589"/>
    </row>
    <row r="67" spans="1:40" ht="15">
      <c r="A67" s="840" t="s">
        <v>9</v>
      </c>
      <c r="B67" s="554"/>
      <c r="C67" s="536"/>
      <c r="D67" s="536"/>
      <c r="E67" s="536"/>
      <c r="F67" s="571"/>
      <c r="G67" s="434">
        <v>1</v>
      </c>
      <c r="H67" s="434">
        <v>2</v>
      </c>
      <c r="I67" s="434">
        <v>3</v>
      </c>
      <c r="J67" s="429">
        <v>4</v>
      </c>
      <c r="K67" s="434">
        <v>5</v>
      </c>
      <c r="L67" s="434">
        <v>6</v>
      </c>
      <c r="M67" s="434">
        <v>7</v>
      </c>
      <c r="N67" s="434">
        <v>8</v>
      </c>
      <c r="O67" s="434">
        <v>9</v>
      </c>
      <c r="P67" s="434">
        <v>10</v>
      </c>
      <c r="Q67" s="429">
        <v>11</v>
      </c>
      <c r="R67" s="434">
        <v>12</v>
      </c>
      <c r="S67" s="434">
        <v>13</v>
      </c>
      <c r="T67" s="434">
        <v>14</v>
      </c>
      <c r="U67" s="434">
        <v>15</v>
      </c>
      <c r="V67" s="434">
        <v>16</v>
      </c>
      <c r="W67" s="434">
        <v>17</v>
      </c>
      <c r="X67" s="429">
        <v>18</v>
      </c>
      <c r="Y67" s="434">
        <v>19</v>
      </c>
      <c r="Z67" s="434">
        <v>20</v>
      </c>
      <c r="AA67" s="434">
        <v>21</v>
      </c>
      <c r="AB67" s="434">
        <v>22</v>
      </c>
      <c r="AC67" s="434">
        <v>23</v>
      </c>
      <c r="AD67" s="434">
        <v>24</v>
      </c>
      <c r="AE67" s="429">
        <v>25</v>
      </c>
      <c r="AF67" s="434">
        <v>26</v>
      </c>
      <c r="AG67" s="434">
        <v>27</v>
      </c>
      <c r="AH67" s="434">
        <v>28</v>
      </c>
      <c r="AI67" s="434">
        <v>29</v>
      </c>
      <c r="AJ67" s="434">
        <v>30</v>
      </c>
      <c r="AK67" s="434">
        <v>31</v>
      </c>
      <c r="AL67" s="536"/>
      <c r="AM67" s="537"/>
      <c r="AN67" s="589"/>
    </row>
    <row r="68" spans="1:40" ht="15">
      <c r="A68" s="841"/>
      <c r="B68" s="65" t="s">
        <v>19</v>
      </c>
      <c r="C68" s="534"/>
      <c r="D68" s="534"/>
      <c r="E68" s="534"/>
      <c r="F68" s="534"/>
      <c r="G68" s="370" t="s">
        <v>59</v>
      </c>
      <c r="H68" s="370" t="s">
        <v>59</v>
      </c>
      <c r="I68" s="139" t="s">
        <v>58</v>
      </c>
      <c r="J68" s="138" t="s">
        <v>15</v>
      </c>
      <c r="K68" s="125" t="s">
        <v>56</v>
      </c>
      <c r="L68" s="125" t="s">
        <v>56</v>
      </c>
      <c r="M68" s="125" t="s">
        <v>56</v>
      </c>
      <c r="N68" s="125" t="s">
        <v>56</v>
      </c>
      <c r="O68" s="125" t="s">
        <v>56</v>
      </c>
      <c r="P68" s="138" t="s">
        <v>15</v>
      </c>
      <c r="Q68" s="138" t="s">
        <v>15</v>
      </c>
      <c r="R68" s="125" t="s">
        <v>56</v>
      </c>
      <c r="S68" s="125" t="s">
        <v>56</v>
      </c>
      <c r="T68" s="125" t="s">
        <v>56</v>
      </c>
      <c r="U68" s="125" t="s">
        <v>56</v>
      </c>
      <c r="V68" s="125" t="s">
        <v>56</v>
      </c>
      <c r="W68" s="138" t="s">
        <v>15</v>
      </c>
      <c r="X68" s="138" t="s">
        <v>15</v>
      </c>
      <c r="Y68" s="125" t="s">
        <v>57</v>
      </c>
      <c r="Z68" s="125" t="s">
        <v>57</v>
      </c>
      <c r="AA68" s="125" t="s">
        <v>57</v>
      </c>
      <c r="AB68" s="125" t="s">
        <v>57</v>
      </c>
      <c r="AC68" s="125" t="s">
        <v>57</v>
      </c>
      <c r="AD68" s="138" t="s">
        <v>15</v>
      </c>
      <c r="AE68" s="138" t="s">
        <v>15</v>
      </c>
      <c r="AF68" s="125" t="s">
        <v>55</v>
      </c>
      <c r="AG68" s="125" t="s">
        <v>55</v>
      </c>
      <c r="AH68" s="125" t="s">
        <v>55</v>
      </c>
      <c r="AI68" s="125" t="s">
        <v>55</v>
      </c>
      <c r="AJ68" s="125" t="s">
        <v>55</v>
      </c>
      <c r="AK68" s="122" t="s">
        <v>15</v>
      </c>
      <c r="AL68" s="534"/>
      <c r="AM68" s="538"/>
      <c r="AN68" s="589"/>
    </row>
    <row r="69" spans="1:40" ht="15">
      <c r="A69" s="841"/>
      <c r="B69" s="67" t="s">
        <v>21</v>
      </c>
      <c r="C69" s="534"/>
      <c r="D69" s="534"/>
      <c r="E69" s="534"/>
      <c r="F69" s="534"/>
      <c r="G69" s="370" t="s">
        <v>59</v>
      </c>
      <c r="H69" s="370" t="s">
        <v>59</v>
      </c>
      <c r="I69" s="139" t="s">
        <v>58</v>
      </c>
      <c r="J69" s="138" t="s">
        <v>15</v>
      </c>
      <c r="K69" s="127" t="s">
        <v>56</v>
      </c>
      <c r="L69" s="127" t="s">
        <v>56</v>
      </c>
      <c r="M69" s="127" t="s">
        <v>56</v>
      </c>
      <c r="N69" s="127" t="s">
        <v>56</v>
      </c>
      <c r="O69" s="127" t="s">
        <v>56</v>
      </c>
      <c r="P69" s="138" t="s">
        <v>15</v>
      </c>
      <c r="Q69" s="138" t="s">
        <v>15</v>
      </c>
      <c r="R69" s="127" t="s">
        <v>56</v>
      </c>
      <c r="S69" s="127" t="s">
        <v>56</v>
      </c>
      <c r="T69" s="127" t="s">
        <v>56</v>
      </c>
      <c r="U69" s="127" t="s">
        <v>56</v>
      </c>
      <c r="V69" s="127" t="s">
        <v>56</v>
      </c>
      <c r="W69" s="138" t="s">
        <v>15</v>
      </c>
      <c r="X69" s="138" t="s">
        <v>15</v>
      </c>
      <c r="Y69" s="127" t="s">
        <v>57</v>
      </c>
      <c r="Z69" s="127" t="s">
        <v>57</v>
      </c>
      <c r="AA69" s="127" t="s">
        <v>57</v>
      </c>
      <c r="AB69" s="127" t="s">
        <v>57</v>
      </c>
      <c r="AC69" s="127" t="s">
        <v>57</v>
      </c>
      <c r="AD69" s="138" t="s">
        <v>15</v>
      </c>
      <c r="AE69" s="138" t="s">
        <v>15</v>
      </c>
      <c r="AF69" s="127" t="s">
        <v>55</v>
      </c>
      <c r="AG69" s="127" t="s">
        <v>55</v>
      </c>
      <c r="AH69" s="127" t="s">
        <v>55</v>
      </c>
      <c r="AI69" s="127" t="s">
        <v>55</v>
      </c>
      <c r="AJ69" s="127" t="s">
        <v>55</v>
      </c>
      <c r="AK69" s="122" t="s">
        <v>15</v>
      </c>
      <c r="AL69" s="534"/>
      <c r="AM69" s="538"/>
      <c r="AN69" s="589"/>
    </row>
    <row r="70" spans="1:40" ht="15">
      <c r="A70" s="841"/>
      <c r="B70" s="391" t="s">
        <v>22</v>
      </c>
      <c r="C70" s="534"/>
      <c r="D70" s="534"/>
      <c r="E70" s="534"/>
      <c r="F70" s="534"/>
      <c r="G70" s="370" t="s">
        <v>59</v>
      </c>
      <c r="H70" s="370" t="s">
        <v>59</v>
      </c>
      <c r="I70" s="139" t="s">
        <v>58</v>
      </c>
      <c r="J70" s="138" t="s">
        <v>15</v>
      </c>
      <c r="K70" s="129" t="s">
        <v>56</v>
      </c>
      <c r="L70" s="129" t="s">
        <v>56</v>
      </c>
      <c r="M70" s="129" t="s">
        <v>56</v>
      </c>
      <c r="N70" s="129" t="s">
        <v>56</v>
      </c>
      <c r="O70" s="129" t="s">
        <v>56</v>
      </c>
      <c r="P70" s="138" t="s">
        <v>15</v>
      </c>
      <c r="Q70" s="138" t="s">
        <v>15</v>
      </c>
      <c r="R70" s="129" t="s">
        <v>56</v>
      </c>
      <c r="S70" s="129" t="s">
        <v>56</v>
      </c>
      <c r="T70" s="129" t="s">
        <v>56</v>
      </c>
      <c r="U70" s="129" t="s">
        <v>56</v>
      </c>
      <c r="V70" s="129" t="s">
        <v>56</v>
      </c>
      <c r="W70" s="138" t="s">
        <v>15</v>
      </c>
      <c r="X70" s="138" t="s">
        <v>15</v>
      </c>
      <c r="Y70" s="134" t="s">
        <v>49</v>
      </c>
      <c r="Z70" s="134" t="s">
        <v>49</v>
      </c>
      <c r="AA70" s="134" t="s">
        <v>49</v>
      </c>
      <c r="AB70" s="134" t="s">
        <v>49</v>
      </c>
      <c r="AC70" s="134" t="s">
        <v>49</v>
      </c>
      <c r="AD70" s="138" t="s">
        <v>15</v>
      </c>
      <c r="AE70" s="138" t="s">
        <v>15</v>
      </c>
      <c r="AF70" s="129" t="s">
        <v>55</v>
      </c>
      <c r="AG70" s="129" t="s">
        <v>55</v>
      </c>
      <c r="AH70" s="129" t="s">
        <v>55</v>
      </c>
      <c r="AI70" s="129" t="s">
        <v>55</v>
      </c>
      <c r="AJ70" s="129" t="s">
        <v>55</v>
      </c>
      <c r="AK70" s="122" t="s">
        <v>15</v>
      </c>
      <c r="AL70" s="534"/>
      <c r="AM70" s="538"/>
      <c r="AN70" s="589"/>
    </row>
    <row r="71" spans="1:40" ht="15">
      <c r="A71" s="841"/>
      <c r="B71" s="71" t="s">
        <v>20</v>
      </c>
      <c r="C71" s="544"/>
      <c r="D71" s="544"/>
      <c r="E71" s="544"/>
      <c r="F71" s="544"/>
      <c r="G71" s="370" t="s">
        <v>59</v>
      </c>
      <c r="H71" s="370" t="s">
        <v>59</v>
      </c>
      <c r="I71" s="139" t="s">
        <v>58</v>
      </c>
      <c r="J71" s="138" t="s">
        <v>15</v>
      </c>
      <c r="K71" s="131" t="s">
        <v>56</v>
      </c>
      <c r="L71" s="131" t="s">
        <v>56</v>
      </c>
      <c r="M71" s="131" t="s">
        <v>56</v>
      </c>
      <c r="N71" s="131" t="s">
        <v>56</v>
      </c>
      <c r="O71" s="131" t="s">
        <v>56</v>
      </c>
      <c r="P71" s="138" t="s">
        <v>15</v>
      </c>
      <c r="Q71" s="138" t="s">
        <v>15</v>
      </c>
      <c r="R71" s="131" t="s">
        <v>56</v>
      </c>
      <c r="S71" s="131" t="s">
        <v>56</v>
      </c>
      <c r="T71" s="131" t="s">
        <v>56</v>
      </c>
      <c r="U71" s="131" t="s">
        <v>56</v>
      </c>
      <c r="V71" s="131" t="s">
        <v>57</v>
      </c>
      <c r="W71" s="138" t="s">
        <v>15</v>
      </c>
      <c r="X71" s="138" t="s">
        <v>15</v>
      </c>
      <c r="Y71" s="131" t="s">
        <v>57</v>
      </c>
      <c r="Z71" s="131" t="s">
        <v>57</v>
      </c>
      <c r="AA71" s="131" t="s">
        <v>57</v>
      </c>
      <c r="AB71" s="131" t="s">
        <v>57</v>
      </c>
      <c r="AC71" s="131" t="s">
        <v>57</v>
      </c>
      <c r="AD71" s="138" t="s">
        <v>15</v>
      </c>
      <c r="AE71" s="138" t="s">
        <v>15</v>
      </c>
      <c r="AF71" s="131" t="s">
        <v>55</v>
      </c>
      <c r="AG71" s="131" t="s">
        <v>55</v>
      </c>
      <c r="AH71" s="131" t="s">
        <v>55</v>
      </c>
      <c r="AI71" s="131" t="s">
        <v>55</v>
      </c>
      <c r="AJ71" s="131" t="s">
        <v>55</v>
      </c>
      <c r="AK71" s="122" t="s">
        <v>15</v>
      </c>
      <c r="AL71" s="534"/>
      <c r="AM71" s="538"/>
      <c r="AN71" s="589"/>
    </row>
    <row r="72" spans="1:40" ht="15.75" thickBot="1">
      <c r="A72" s="842"/>
      <c r="B72" s="361" t="s">
        <v>36</v>
      </c>
      <c r="C72" s="548"/>
      <c r="D72" s="548"/>
      <c r="E72" s="548"/>
      <c r="F72" s="548"/>
      <c r="G72" s="419" t="s">
        <v>59</v>
      </c>
      <c r="H72" s="419" t="s">
        <v>59</v>
      </c>
      <c r="I72" s="420" t="s">
        <v>58</v>
      </c>
      <c r="J72" s="426" t="s">
        <v>15</v>
      </c>
      <c r="K72" s="427" t="s">
        <v>57</v>
      </c>
      <c r="L72" s="427" t="s">
        <v>57</v>
      </c>
      <c r="M72" s="427" t="s">
        <v>57</v>
      </c>
      <c r="N72" s="427" t="s">
        <v>57</v>
      </c>
      <c r="O72" s="427" t="s">
        <v>57</v>
      </c>
      <c r="P72" s="420" t="s">
        <v>58</v>
      </c>
      <c r="Q72" s="426" t="s">
        <v>15</v>
      </c>
      <c r="R72" s="419" t="s">
        <v>59</v>
      </c>
      <c r="S72" s="419" t="s">
        <v>59</v>
      </c>
      <c r="T72" s="419" t="s">
        <v>59</v>
      </c>
      <c r="U72" s="419" t="s">
        <v>59</v>
      </c>
      <c r="V72" s="419" t="s">
        <v>59</v>
      </c>
      <c r="W72" s="420" t="s">
        <v>58</v>
      </c>
      <c r="X72" s="426" t="s">
        <v>15</v>
      </c>
      <c r="Y72" s="427" t="s">
        <v>57</v>
      </c>
      <c r="Z72" s="427" t="s">
        <v>57</v>
      </c>
      <c r="AA72" s="427" t="s">
        <v>57</v>
      </c>
      <c r="AB72" s="427" t="s">
        <v>57</v>
      </c>
      <c r="AC72" s="427" t="s">
        <v>57</v>
      </c>
      <c r="AD72" s="426" t="s">
        <v>15</v>
      </c>
      <c r="AE72" s="426" t="s">
        <v>15</v>
      </c>
      <c r="AF72" s="427" t="s">
        <v>57</v>
      </c>
      <c r="AG72" s="427" t="s">
        <v>57</v>
      </c>
      <c r="AH72" s="427" t="s">
        <v>57</v>
      </c>
      <c r="AI72" s="427" t="s">
        <v>57</v>
      </c>
      <c r="AJ72" s="427" t="s">
        <v>57</v>
      </c>
      <c r="AK72" s="521" t="s">
        <v>15</v>
      </c>
      <c r="AL72" s="542"/>
      <c r="AM72" s="543"/>
      <c r="AN72" s="589"/>
    </row>
    <row r="73" spans="1:40" ht="15">
      <c r="A73" s="840" t="s">
        <v>10</v>
      </c>
      <c r="B73" s="554"/>
      <c r="C73" s="429">
        <v>1</v>
      </c>
      <c r="D73" s="434">
        <v>2</v>
      </c>
      <c r="E73" s="434">
        <v>3</v>
      </c>
      <c r="F73" s="434">
        <v>4</v>
      </c>
      <c r="G73" s="434">
        <v>5</v>
      </c>
      <c r="H73" s="434">
        <v>6</v>
      </c>
      <c r="I73" s="434">
        <v>7</v>
      </c>
      <c r="J73" s="429">
        <v>8</v>
      </c>
      <c r="K73" s="434">
        <v>9</v>
      </c>
      <c r="L73" s="434">
        <v>10</v>
      </c>
      <c r="M73" s="434">
        <v>11</v>
      </c>
      <c r="N73" s="434">
        <v>12</v>
      </c>
      <c r="O73" s="434">
        <v>13</v>
      </c>
      <c r="P73" s="434">
        <v>14</v>
      </c>
      <c r="Q73" s="429">
        <v>15</v>
      </c>
      <c r="R73" s="434">
        <v>16</v>
      </c>
      <c r="S73" s="434">
        <v>17</v>
      </c>
      <c r="T73" s="434">
        <v>18</v>
      </c>
      <c r="U73" s="434">
        <v>19</v>
      </c>
      <c r="V73" s="434">
        <v>20</v>
      </c>
      <c r="W73" s="434">
        <v>21</v>
      </c>
      <c r="X73" s="522">
        <v>22</v>
      </c>
      <c r="Y73" s="434">
        <v>23</v>
      </c>
      <c r="Z73" s="434">
        <v>24</v>
      </c>
      <c r="AA73" s="434">
        <v>25</v>
      </c>
      <c r="AB73" s="434">
        <v>26</v>
      </c>
      <c r="AC73" s="499">
        <v>27</v>
      </c>
      <c r="AD73" s="434">
        <v>28</v>
      </c>
      <c r="AE73" s="429">
        <v>29</v>
      </c>
      <c r="AF73" s="434">
        <v>30</v>
      </c>
      <c r="AG73" s="564"/>
      <c r="AH73" s="565"/>
      <c r="AI73" s="565"/>
      <c r="AJ73" s="565"/>
      <c r="AK73" s="565"/>
      <c r="AL73" s="565"/>
      <c r="AM73" s="537"/>
      <c r="AN73" s="589"/>
    </row>
    <row r="74" spans="1:40" ht="15">
      <c r="A74" s="841"/>
      <c r="B74" s="65" t="s">
        <v>19</v>
      </c>
      <c r="C74" s="575" t="s">
        <v>15</v>
      </c>
      <c r="D74" s="154" t="s">
        <v>55</v>
      </c>
      <c r="E74" s="154" t="s">
        <v>55</v>
      </c>
      <c r="F74" s="154" t="s">
        <v>55</v>
      </c>
      <c r="G74" s="154" t="s">
        <v>55</v>
      </c>
      <c r="H74" s="154" t="s">
        <v>55</v>
      </c>
      <c r="I74" s="575" t="s">
        <v>15</v>
      </c>
      <c r="J74" s="575" t="s">
        <v>15</v>
      </c>
      <c r="K74" s="154" t="s">
        <v>55</v>
      </c>
      <c r="L74" s="154" t="s">
        <v>55</v>
      </c>
      <c r="M74" s="154" t="s">
        <v>55</v>
      </c>
      <c r="N74" s="154" t="s">
        <v>55</v>
      </c>
      <c r="O74" s="154" t="s">
        <v>55</v>
      </c>
      <c r="P74" s="122" t="s">
        <v>15</v>
      </c>
      <c r="Q74" s="122" t="s">
        <v>15</v>
      </c>
      <c r="R74" s="154" t="s">
        <v>53</v>
      </c>
      <c r="S74" s="154" t="s">
        <v>53</v>
      </c>
      <c r="T74" s="154" t="s">
        <v>53</v>
      </c>
      <c r="U74" s="154" t="s">
        <v>53</v>
      </c>
      <c r="V74" s="125" t="s">
        <v>53</v>
      </c>
      <c r="W74" s="122" t="s">
        <v>15</v>
      </c>
      <c r="X74" s="122" t="s">
        <v>15</v>
      </c>
      <c r="Y74" s="154" t="s">
        <v>53</v>
      </c>
      <c r="Z74" s="154" t="s">
        <v>53</v>
      </c>
      <c r="AA74" s="154" t="s">
        <v>53</v>
      </c>
      <c r="AB74" s="154" t="s">
        <v>53</v>
      </c>
      <c r="AC74" s="134" t="s">
        <v>60</v>
      </c>
      <c r="AD74" s="122" t="s">
        <v>15</v>
      </c>
      <c r="AE74" s="139" t="s">
        <v>58</v>
      </c>
      <c r="AF74" s="125" t="s">
        <v>57</v>
      </c>
      <c r="AG74" s="544"/>
      <c r="AH74" s="544"/>
      <c r="AI74" s="544"/>
      <c r="AJ74" s="544"/>
      <c r="AK74" s="544"/>
      <c r="AL74" s="534"/>
      <c r="AM74" s="538"/>
      <c r="AN74" s="589"/>
    </row>
    <row r="75" spans="1:40" ht="15">
      <c r="A75" s="841"/>
      <c r="B75" s="67" t="s">
        <v>21</v>
      </c>
      <c r="C75" s="575" t="s">
        <v>15</v>
      </c>
      <c r="D75" s="155" t="s">
        <v>55</v>
      </c>
      <c r="E75" s="155" t="s">
        <v>55</v>
      </c>
      <c r="F75" s="155" t="s">
        <v>55</v>
      </c>
      <c r="G75" s="155" t="s">
        <v>55</v>
      </c>
      <c r="H75" s="155" t="s">
        <v>55</v>
      </c>
      <c r="I75" s="575" t="s">
        <v>15</v>
      </c>
      <c r="J75" s="575" t="s">
        <v>15</v>
      </c>
      <c r="K75" s="155" t="s">
        <v>55</v>
      </c>
      <c r="L75" s="155" t="s">
        <v>55</v>
      </c>
      <c r="M75" s="155" t="s">
        <v>55</v>
      </c>
      <c r="N75" s="155" t="s">
        <v>55</v>
      </c>
      <c r="O75" s="155" t="s">
        <v>55</v>
      </c>
      <c r="P75" s="122" t="s">
        <v>15</v>
      </c>
      <c r="Q75" s="122" t="s">
        <v>15</v>
      </c>
      <c r="R75" s="155" t="s">
        <v>53</v>
      </c>
      <c r="S75" s="155" t="s">
        <v>53</v>
      </c>
      <c r="T75" s="155" t="s">
        <v>53</v>
      </c>
      <c r="U75" s="155" t="s">
        <v>53</v>
      </c>
      <c r="V75" s="127" t="s">
        <v>57</v>
      </c>
      <c r="W75" s="122" t="s">
        <v>15</v>
      </c>
      <c r="X75" s="122" t="s">
        <v>15</v>
      </c>
      <c r="Y75" s="155" t="s">
        <v>53</v>
      </c>
      <c r="Z75" s="155" t="s">
        <v>53</v>
      </c>
      <c r="AA75" s="155" t="s">
        <v>53</v>
      </c>
      <c r="AB75" s="155" t="s">
        <v>53</v>
      </c>
      <c r="AC75" s="134" t="s">
        <v>60</v>
      </c>
      <c r="AD75" s="122" t="s">
        <v>15</v>
      </c>
      <c r="AE75" s="139" t="s">
        <v>58</v>
      </c>
      <c r="AF75" s="127" t="s">
        <v>57</v>
      </c>
      <c r="AG75" s="544"/>
      <c r="AH75" s="544"/>
      <c r="AI75" s="544"/>
      <c r="AJ75" s="544"/>
      <c r="AK75" s="544"/>
      <c r="AL75" s="534"/>
      <c r="AM75" s="538"/>
      <c r="AN75" s="589"/>
    </row>
    <row r="76" spans="1:40" ht="15">
      <c r="A76" s="841"/>
      <c r="B76" s="391" t="s">
        <v>22</v>
      </c>
      <c r="C76" s="575" t="s">
        <v>15</v>
      </c>
      <c r="D76" s="156" t="s">
        <v>55</v>
      </c>
      <c r="E76" s="156" t="s">
        <v>55</v>
      </c>
      <c r="F76" s="156" t="s">
        <v>55</v>
      </c>
      <c r="G76" s="156" t="s">
        <v>55</v>
      </c>
      <c r="H76" s="156" t="s">
        <v>55</v>
      </c>
      <c r="I76" s="575" t="s">
        <v>15</v>
      </c>
      <c r="J76" s="575" t="s">
        <v>15</v>
      </c>
      <c r="K76" s="156" t="s">
        <v>55</v>
      </c>
      <c r="L76" s="156" t="s">
        <v>55</v>
      </c>
      <c r="M76" s="156" t="s">
        <v>55</v>
      </c>
      <c r="N76" s="156" t="s">
        <v>55</v>
      </c>
      <c r="O76" s="156" t="s">
        <v>55</v>
      </c>
      <c r="P76" s="122" t="s">
        <v>15</v>
      </c>
      <c r="Q76" s="122" t="s">
        <v>15</v>
      </c>
      <c r="R76" s="156" t="s">
        <v>53</v>
      </c>
      <c r="S76" s="156" t="s">
        <v>53</v>
      </c>
      <c r="T76" s="156" t="s">
        <v>53</v>
      </c>
      <c r="U76" s="156" t="s">
        <v>53</v>
      </c>
      <c r="V76" s="129" t="s">
        <v>57</v>
      </c>
      <c r="W76" s="122" t="s">
        <v>15</v>
      </c>
      <c r="X76" s="122" t="s">
        <v>15</v>
      </c>
      <c r="Y76" s="156" t="s">
        <v>53</v>
      </c>
      <c r="Z76" s="156" t="s">
        <v>53</v>
      </c>
      <c r="AA76" s="156" t="s">
        <v>53</v>
      </c>
      <c r="AB76" s="156" t="s">
        <v>53</v>
      </c>
      <c r="AC76" s="134" t="s">
        <v>60</v>
      </c>
      <c r="AD76" s="122" t="s">
        <v>15</v>
      </c>
      <c r="AE76" s="139" t="s">
        <v>58</v>
      </c>
      <c r="AF76" s="129" t="s">
        <v>57</v>
      </c>
      <c r="AG76" s="544"/>
      <c r="AH76" s="544"/>
      <c r="AI76" s="544"/>
      <c r="AJ76" s="544"/>
      <c r="AK76" s="544"/>
      <c r="AL76" s="534"/>
      <c r="AM76" s="538"/>
      <c r="AN76" s="589"/>
    </row>
    <row r="77" spans="1:40" ht="15">
      <c r="A77" s="841"/>
      <c r="B77" s="71" t="s">
        <v>20</v>
      </c>
      <c r="C77" s="575" t="s">
        <v>15</v>
      </c>
      <c r="D77" s="157" t="s">
        <v>55</v>
      </c>
      <c r="E77" s="157" t="s">
        <v>55</v>
      </c>
      <c r="F77" s="157" t="s">
        <v>55</v>
      </c>
      <c r="G77" s="157" t="s">
        <v>55</v>
      </c>
      <c r="H77" s="157" t="s">
        <v>55</v>
      </c>
      <c r="I77" s="575" t="s">
        <v>15</v>
      </c>
      <c r="J77" s="575" t="s">
        <v>15</v>
      </c>
      <c r="K77" s="157" t="s">
        <v>55</v>
      </c>
      <c r="L77" s="157" t="s">
        <v>55</v>
      </c>
      <c r="M77" s="157" t="s">
        <v>55</v>
      </c>
      <c r="N77" s="157" t="s">
        <v>55</v>
      </c>
      <c r="O77" s="157" t="s">
        <v>55</v>
      </c>
      <c r="P77" s="122" t="s">
        <v>15</v>
      </c>
      <c r="Q77" s="122" t="s">
        <v>15</v>
      </c>
      <c r="R77" s="131" t="s">
        <v>53</v>
      </c>
      <c r="S77" s="131" t="s">
        <v>53</v>
      </c>
      <c r="T77" s="131" t="s">
        <v>53</v>
      </c>
      <c r="U77" s="131" t="s">
        <v>53</v>
      </c>
      <c r="V77" s="131" t="s">
        <v>57</v>
      </c>
      <c r="W77" s="122" t="s">
        <v>15</v>
      </c>
      <c r="X77" s="122" t="s">
        <v>15</v>
      </c>
      <c r="Y77" s="131" t="s">
        <v>53</v>
      </c>
      <c r="Z77" s="131" t="s">
        <v>53</v>
      </c>
      <c r="AA77" s="131" t="s">
        <v>53</v>
      </c>
      <c r="AB77" s="131" t="s">
        <v>53</v>
      </c>
      <c r="AC77" s="134" t="s">
        <v>60</v>
      </c>
      <c r="AD77" s="122" t="s">
        <v>15</v>
      </c>
      <c r="AE77" s="139" t="s">
        <v>58</v>
      </c>
      <c r="AF77" s="131" t="s">
        <v>57</v>
      </c>
      <c r="AG77" s="544"/>
      <c r="AH77" s="544"/>
      <c r="AI77" s="544"/>
      <c r="AJ77" s="544"/>
      <c r="AK77" s="544"/>
      <c r="AL77" s="534"/>
      <c r="AM77" s="538"/>
      <c r="AN77" s="589"/>
    </row>
    <row r="78" spans="1:40" ht="15.75" thickBot="1">
      <c r="A78" s="842"/>
      <c r="B78" s="361" t="s">
        <v>36</v>
      </c>
      <c r="C78" s="529" t="s">
        <v>15</v>
      </c>
      <c r="D78" s="427" t="s">
        <v>57</v>
      </c>
      <c r="E78" s="427" t="s">
        <v>57</v>
      </c>
      <c r="F78" s="427" t="s">
        <v>57</v>
      </c>
      <c r="G78" s="427" t="s">
        <v>57</v>
      </c>
      <c r="H78" s="427" t="s">
        <v>57</v>
      </c>
      <c r="I78" s="529" t="s">
        <v>15</v>
      </c>
      <c r="J78" s="529" t="s">
        <v>15</v>
      </c>
      <c r="K78" s="427" t="s">
        <v>57</v>
      </c>
      <c r="L78" s="427" t="s">
        <v>57</v>
      </c>
      <c r="M78" s="427" t="s">
        <v>57</v>
      </c>
      <c r="N78" s="427" t="s">
        <v>57</v>
      </c>
      <c r="O78" s="427" t="s">
        <v>57</v>
      </c>
      <c r="P78" s="521" t="s">
        <v>15</v>
      </c>
      <c r="Q78" s="521" t="s">
        <v>15</v>
      </c>
      <c r="R78" s="427" t="s">
        <v>57</v>
      </c>
      <c r="S78" s="427" t="s">
        <v>57</v>
      </c>
      <c r="T78" s="427" t="s">
        <v>57</v>
      </c>
      <c r="U78" s="427" t="s">
        <v>57</v>
      </c>
      <c r="V78" s="427" t="s">
        <v>57</v>
      </c>
      <c r="W78" s="521" t="s">
        <v>15</v>
      </c>
      <c r="X78" s="521" t="s">
        <v>15</v>
      </c>
      <c r="Y78" s="427" t="s">
        <v>57</v>
      </c>
      <c r="Z78" s="427" t="s">
        <v>57</v>
      </c>
      <c r="AA78" s="427" t="s">
        <v>57</v>
      </c>
      <c r="AB78" s="427" t="s">
        <v>57</v>
      </c>
      <c r="AC78" s="528" t="s">
        <v>60</v>
      </c>
      <c r="AD78" s="521" t="s">
        <v>15</v>
      </c>
      <c r="AE78" s="521" t="s">
        <v>15</v>
      </c>
      <c r="AF78" s="427" t="s">
        <v>57</v>
      </c>
      <c r="AG78" s="548"/>
      <c r="AH78" s="548"/>
      <c r="AI78" s="548"/>
      <c r="AJ78" s="548"/>
      <c r="AK78" s="548"/>
      <c r="AL78" s="542"/>
      <c r="AM78" s="543"/>
      <c r="AN78" s="589"/>
    </row>
    <row r="79" spans="1:40" ht="15.75" customHeight="1">
      <c r="A79" s="840" t="s">
        <v>11</v>
      </c>
      <c r="B79" s="554"/>
      <c r="C79" s="536"/>
      <c r="D79" s="571"/>
      <c r="E79" s="434">
        <v>1</v>
      </c>
      <c r="F79" s="434">
        <v>2</v>
      </c>
      <c r="G79" s="434">
        <v>3</v>
      </c>
      <c r="H79" s="434">
        <v>4</v>
      </c>
      <c r="I79" s="434">
        <v>5</v>
      </c>
      <c r="J79" s="429">
        <v>6</v>
      </c>
      <c r="K79" s="434">
        <v>7</v>
      </c>
      <c r="L79" s="434">
        <v>8</v>
      </c>
      <c r="M79" s="434">
        <v>9</v>
      </c>
      <c r="N79" s="434">
        <v>10</v>
      </c>
      <c r="O79" s="434">
        <v>11</v>
      </c>
      <c r="P79" s="434">
        <v>12</v>
      </c>
      <c r="Q79" s="429">
        <v>13</v>
      </c>
      <c r="R79" s="434">
        <v>14</v>
      </c>
      <c r="S79" s="434">
        <v>15</v>
      </c>
      <c r="T79" s="434">
        <v>16</v>
      </c>
      <c r="U79" s="434">
        <v>17</v>
      </c>
      <c r="V79" s="434">
        <v>18</v>
      </c>
      <c r="W79" s="434">
        <v>19</v>
      </c>
      <c r="X79" s="429">
        <v>20</v>
      </c>
      <c r="Y79" s="434">
        <v>21</v>
      </c>
      <c r="Z79" s="434">
        <v>22</v>
      </c>
      <c r="AA79" s="434">
        <v>23</v>
      </c>
      <c r="AB79" s="434">
        <v>24</v>
      </c>
      <c r="AC79" s="499">
        <v>25</v>
      </c>
      <c r="AD79" s="434">
        <v>26</v>
      </c>
      <c r="AE79" s="429">
        <v>27</v>
      </c>
      <c r="AF79" s="434">
        <v>28</v>
      </c>
      <c r="AG79" s="434">
        <v>29</v>
      </c>
      <c r="AH79" s="434">
        <v>30</v>
      </c>
      <c r="AI79" s="434">
        <v>31</v>
      </c>
      <c r="AJ79" s="565"/>
      <c r="AK79" s="565"/>
      <c r="AL79" s="536"/>
      <c r="AM79" s="537"/>
      <c r="AN79" s="589"/>
    </row>
    <row r="80" spans="1:40" ht="15">
      <c r="A80" s="841"/>
      <c r="B80" s="65" t="s">
        <v>19</v>
      </c>
      <c r="C80" s="534"/>
      <c r="D80" s="534"/>
      <c r="E80" s="154" t="s">
        <v>57</v>
      </c>
      <c r="F80" s="154" t="s">
        <v>57</v>
      </c>
      <c r="G80" s="154" t="s">
        <v>57</v>
      </c>
      <c r="H80" s="154" t="s">
        <v>57</v>
      </c>
      <c r="I80" s="122" t="s">
        <v>15</v>
      </c>
      <c r="J80" s="122" t="s">
        <v>15</v>
      </c>
      <c r="K80" s="125" t="s">
        <v>52</v>
      </c>
      <c r="L80" s="125" t="s">
        <v>52</v>
      </c>
      <c r="M80" s="125" t="s">
        <v>52</v>
      </c>
      <c r="N80" s="125" t="s">
        <v>52</v>
      </c>
      <c r="O80" s="125" t="s">
        <v>52</v>
      </c>
      <c r="P80" s="122" t="s">
        <v>15</v>
      </c>
      <c r="Q80" s="122" t="s">
        <v>15</v>
      </c>
      <c r="R80" s="125" t="s">
        <v>56</v>
      </c>
      <c r="S80" s="370" t="s">
        <v>59</v>
      </c>
      <c r="T80" s="370" t="s">
        <v>59</v>
      </c>
      <c r="U80" s="370" t="s">
        <v>59</v>
      </c>
      <c r="V80" s="125" t="s">
        <v>56</v>
      </c>
      <c r="W80" s="122" t="s">
        <v>15</v>
      </c>
      <c r="X80" s="139" t="s">
        <v>58</v>
      </c>
      <c r="Y80" s="134" t="s">
        <v>49</v>
      </c>
      <c r="Z80" s="134" t="s">
        <v>49</v>
      </c>
      <c r="AA80" s="134" t="s">
        <v>49</v>
      </c>
      <c r="AB80" s="134" t="s">
        <v>49</v>
      </c>
      <c r="AC80" s="134" t="s">
        <v>60</v>
      </c>
      <c r="AD80" s="122" t="s">
        <v>15</v>
      </c>
      <c r="AE80" s="122" t="s">
        <v>15</v>
      </c>
      <c r="AF80" s="134" t="s">
        <v>49</v>
      </c>
      <c r="AG80" s="134" t="s">
        <v>49</v>
      </c>
      <c r="AH80" s="134" t="s">
        <v>49</v>
      </c>
      <c r="AI80" s="134" t="s">
        <v>49</v>
      </c>
      <c r="AJ80" s="544"/>
      <c r="AK80" s="544"/>
      <c r="AL80" s="534"/>
      <c r="AM80" s="538"/>
      <c r="AN80" s="589"/>
    </row>
    <row r="81" spans="1:40" ht="15">
      <c r="A81" s="841"/>
      <c r="B81" s="67" t="s">
        <v>21</v>
      </c>
      <c r="C81" s="534"/>
      <c r="D81" s="534"/>
      <c r="E81" s="155" t="s">
        <v>57</v>
      </c>
      <c r="F81" s="155" t="s">
        <v>57</v>
      </c>
      <c r="G81" s="155" t="s">
        <v>57</v>
      </c>
      <c r="H81" s="155" t="s">
        <v>57</v>
      </c>
      <c r="I81" s="122" t="s">
        <v>15</v>
      </c>
      <c r="J81" s="122" t="s">
        <v>15</v>
      </c>
      <c r="K81" s="127" t="s">
        <v>52</v>
      </c>
      <c r="L81" s="127" t="s">
        <v>52</v>
      </c>
      <c r="M81" s="127" t="s">
        <v>52</v>
      </c>
      <c r="N81" s="127" t="s">
        <v>52</v>
      </c>
      <c r="O81" s="127" t="s">
        <v>52</v>
      </c>
      <c r="P81" s="122" t="s">
        <v>15</v>
      </c>
      <c r="Q81" s="122" t="s">
        <v>15</v>
      </c>
      <c r="R81" s="127" t="s">
        <v>56</v>
      </c>
      <c r="S81" s="370" t="s">
        <v>59</v>
      </c>
      <c r="T81" s="370" t="s">
        <v>59</v>
      </c>
      <c r="U81" s="370" t="s">
        <v>59</v>
      </c>
      <c r="V81" s="127" t="s">
        <v>56</v>
      </c>
      <c r="W81" s="122" t="s">
        <v>15</v>
      </c>
      <c r="X81" s="139" t="s">
        <v>58</v>
      </c>
      <c r="Y81" s="134" t="s">
        <v>49</v>
      </c>
      <c r="Z81" s="134" t="s">
        <v>49</v>
      </c>
      <c r="AA81" s="134" t="s">
        <v>49</v>
      </c>
      <c r="AB81" s="134" t="s">
        <v>49</v>
      </c>
      <c r="AC81" s="134" t="s">
        <v>60</v>
      </c>
      <c r="AD81" s="122" t="s">
        <v>15</v>
      </c>
      <c r="AE81" s="122" t="s">
        <v>15</v>
      </c>
      <c r="AF81" s="134" t="s">
        <v>49</v>
      </c>
      <c r="AG81" s="134" t="s">
        <v>49</v>
      </c>
      <c r="AH81" s="134" t="s">
        <v>49</v>
      </c>
      <c r="AI81" s="134" t="s">
        <v>49</v>
      </c>
      <c r="AJ81" s="544"/>
      <c r="AK81" s="544"/>
      <c r="AL81" s="534"/>
      <c r="AM81" s="538"/>
      <c r="AN81" s="589"/>
    </row>
    <row r="82" spans="1:40" ht="15">
      <c r="A82" s="841"/>
      <c r="B82" s="391" t="s">
        <v>22</v>
      </c>
      <c r="C82" s="534"/>
      <c r="D82" s="534"/>
      <c r="E82" s="156" t="s">
        <v>57</v>
      </c>
      <c r="F82" s="156" t="s">
        <v>57</v>
      </c>
      <c r="G82" s="156" t="s">
        <v>57</v>
      </c>
      <c r="H82" s="156" t="s">
        <v>57</v>
      </c>
      <c r="I82" s="122" t="s">
        <v>15</v>
      </c>
      <c r="J82" s="122" t="s">
        <v>15</v>
      </c>
      <c r="K82" s="129" t="s">
        <v>52</v>
      </c>
      <c r="L82" s="129" t="s">
        <v>52</v>
      </c>
      <c r="M82" s="129" t="s">
        <v>52</v>
      </c>
      <c r="N82" s="129" t="s">
        <v>52</v>
      </c>
      <c r="O82" s="129" t="s">
        <v>52</v>
      </c>
      <c r="P82" s="122" t="s">
        <v>15</v>
      </c>
      <c r="Q82" s="122" t="s">
        <v>15</v>
      </c>
      <c r="R82" s="129" t="s">
        <v>56</v>
      </c>
      <c r="S82" s="370" t="s">
        <v>59</v>
      </c>
      <c r="T82" s="370" t="s">
        <v>59</v>
      </c>
      <c r="U82" s="370" t="s">
        <v>59</v>
      </c>
      <c r="V82" s="129" t="s">
        <v>56</v>
      </c>
      <c r="W82" s="122" t="s">
        <v>15</v>
      </c>
      <c r="X82" s="139" t="s">
        <v>58</v>
      </c>
      <c r="Y82" s="134" t="s">
        <v>49</v>
      </c>
      <c r="Z82" s="134" t="s">
        <v>49</v>
      </c>
      <c r="AA82" s="134" t="s">
        <v>49</v>
      </c>
      <c r="AB82" s="134" t="s">
        <v>49</v>
      </c>
      <c r="AC82" s="134" t="s">
        <v>60</v>
      </c>
      <c r="AD82" s="122" t="s">
        <v>15</v>
      </c>
      <c r="AE82" s="122" t="s">
        <v>15</v>
      </c>
      <c r="AF82" s="134" t="s">
        <v>49</v>
      </c>
      <c r="AG82" s="134" t="s">
        <v>49</v>
      </c>
      <c r="AH82" s="134" t="s">
        <v>49</v>
      </c>
      <c r="AI82" s="134" t="s">
        <v>49</v>
      </c>
      <c r="AJ82" s="544"/>
      <c r="AK82" s="544"/>
      <c r="AL82" s="534"/>
      <c r="AM82" s="538"/>
      <c r="AN82" s="589"/>
    </row>
    <row r="83" spans="1:40" ht="15">
      <c r="A83" s="841"/>
      <c r="B83" s="71" t="s">
        <v>20</v>
      </c>
      <c r="C83" s="544"/>
      <c r="D83" s="544"/>
      <c r="E83" s="131" t="s">
        <v>57</v>
      </c>
      <c r="F83" s="131" t="s">
        <v>57</v>
      </c>
      <c r="G83" s="131" t="s">
        <v>57</v>
      </c>
      <c r="H83" s="131" t="s">
        <v>57</v>
      </c>
      <c r="I83" s="122" t="s">
        <v>15</v>
      </c>
      <c r="J83" s="122" t="s">
        <v>15</v>
      </c>
      <c r="K83" s="131" t="s">
        <v>52</v>
      </c>
      <c r="L83" s="131" t="s">
        <v>52</v>
      </c>
      <c r="M83" s="131" t="s">
        <v>52</v>
      </c>
      <c r="N83" s="131" t="s">
        <v>52</v>
      </c>
      <c r="O83" s="131" t="s">
        <v>52</v>
      </c>
      <c r="P83" s="122" t="s">
        <v>15</v>
      </c>
      <c r="Q83" s="122" t="s">
        <v>15</v>
      </c>
      <c r="R83" s="131" t="s">
        <v>56</v>
      </c>
      <c r="S83" s="370" t="s">
        <v>59</v>
      </c>
      <c r="T83" s="370" t="s">
        <v>59</v>
      </c>
      <c r="U83" s="370" t="s">
        <v>59</v>
      </c>
      <c r="V83" s="131" t="s">
        <v>56</v>
      </c>
      <c r="W83" s="122" t="s">
        <v>15</v>
      </c>
      <c r="X83" s="139" t="s">
        <v>58</v>
      </c>
      <c r="Y83" s="134" t="s">
        <v>49</v>
      </c>
      <c r="Z83" s="134" t="s">
        <v>49</v>
      </c>
      <c r="AA83" s="134" t="s">
        <v>49</v>
      </c>
      <c r="AB83" s="134" t="s">
        <v>49</v>
      </c>
      <c r="AC83" s="134" t="s">
        <v>60</v>
      </c>
      <c r="AD83" s="122" t="s">
        <v>15</v>
      </c>
      <c r="AE83" s="122" t="s">
        <v>15</v>
      </c>
      <c r="AF83" s="134" t="s">
        <v>49</v>
      </c>
      <c r="AG83" s="134" t="s">
        <v>49</v>
      </c>
      <c r="AH83" s="134" t="s">
        <v>49</v>
      </c>
      <c r="AI83" s="134" t="s">
        <v>49</v>
      </c>
      <c r="AJ83" s="544"/>
      <c r="AK83" s="544"/>
      <c r="AL83" s="534"/>
      <c r="AM83" s="538"/>
      <c r="AN83" s="589"/>
    </row>
    <row r="84" spans="1:40" ht="15.75" thickBot="1">
      <c r="A84" s="842"/>
      <c r="B84" s="361" t="s">
        <v>36</v>
      </c>
      <c r="C84" s="548"/>
      <c r="D84" s="548"/>
      <c r="E84" s="427" t="s">
        <v>57</v>
      </c>
      <c r="F84" s="427" t="s">
        <v>57</v>
      </c>
      <c r="G84" s="427" t="s">
        <v>57</v>
      </c>
      <c r="H84" s="427" t="s">
        <v>57</v>
      </c>
      <c r="I84" s="521" t="s">
        <v>15</v>
      </c>
      <c r="J84" s="521" t="s">
        <v>15</v>
      </c>
      <c r="K84" s="427" t="s">
        <v>57</v>
      </c>
      <c r="L84" s="427" t="s">
        <v>57</v>
      </c>
      <c r="M84" s="427" t="s">
        <v>57</v>
      </c>
      <c r="N84" s="427" t="s">
        <v>57</v>
      </c>
      <c r="O84" s="427" t="s">
        <v>57</v>
      </c>
      <c r="P84" s="521" t="s">
        <v>15</v>
      </c>
      <c r="Q84" s="521" t="s">
        <v>15</v>
      </c>
      <c r="R84" s="427" t="s">
        <v>57</v>
      </c>
      <c r="S84" s="419" t="s">
        <v>59</v>
      </c>
      <c r="T84" s="419" t="s">
        <v>59</v>
      </c>
      <c r="U84" s="419" t="s">
        <v>59</v>
      </c>
      <c r="V84" s="427" t="s">
        <v>57</v>
      </c>
      <c r="W84" s="521" t="s">
        <v>15</v>
      </c>
      <c r="X84" s="521" t="s">
        <v>15</v>
      </c>
      <c r="Y84" s="528" t="s">
        <v>49</v>
      </c>
      <c r="Z84" s="528" t="s">
        <v>49</v>
      </c>
      <c r="AA84" s="528" t="s">
        <v>49</v>
      </c>
      <c r="AB84" s="528" t="s">
        <v>49</v>
      </c>
      <c r="AC84" s="528" t="s">
        <v>60</v>
      </c>
      <c r="AD84" s="521" t="s">
        <v>15</v>
      </c>
      <c r="AE84" s="521" t="s">
        <v>15</v>
      </c>
      <c r="AF84" s="528" t="s">
        <v>49</v>
      </c>
      <c r="AG84" s="528" t="s">
        <v>49</v>
      </c>
      <c r="AH84" s="528" t="s">
        <v>49</v>
      </c>
      <c r="AI84" s="528" t="s">
        <v>49</v>
      </c>
      <c r="AJ84" s="548"/>
      <c r="AK84" s="548"/>
      <c r="AL84" s="542"/>
      <c r="AM84" s="543"/>
      <c r="AN84" s="589"/>
    </row>
    <row r="85" spans="1:40" ht="15">
      <c r="A85" s="852"/>
      <c r="B85" s="605" t="s">
        <v>71</v>
      </c>
      <c r="C85" s="605"/>
      <c r="D85" s="606"/>
      <c r="E85" s="606"/>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AK85" s="606"/>
      <c r="AL85" s="606"/>
      <c r="AM85" s="607"/>
      <c r="AN85" s="589"/>
    </row>
    <row r="86" spans="1:40" ht="15">
      <c r="A86" s="853"/>
      <c r="B86" s="577"/>
      <c r="C86" s="576" t="s">
        <v>72</v>
      </c>
      <c r="D86" s="576"/>
      <c r="E86" s="576"/>
      <c r="F86" s="576"/>
      <c r="G86" s="576"/>
      <c r="H86" s="576" t="s">
        <v>75</v>
      </c>
      <c r="I86" s="604"/>
      <c r="J86" s="604"/>
      <c r="K86" s="576"/>
      <c r="L86" s="576"/>
      <c r="M86" s="576" t="s">
        <v>78</v>
      </c>
      <c r="N86" s="576"/>
      <c r="O86" s="576"/>
      <c r="P86" s="576"/>
      <c r="Q86" s="604"/>
      <c r="R86" s="604"/>
      <c r="S86" s="604"/>
      <c r="T86" s="576" t="s">
        <v>81</v>
      </c>
      <c r="U86" s="576"/>
      <c r="V86" s="576"/>
      <c r="W86" s="604"/>
      <c r="X86" s="604"/>
      <c r="Y86" s="576"/>
      <c r="Z86" s="576" t="s">
        <v>84</v>
      </c>
      <c r="AA86" s="576"/>
      <c r="AB86" s="576"/>
      <c r="AC86" s="576"/>
      <c r="AD86" s="604"/>
      <c r="AE86" s="604" t="s">
        <v>136</v>
      </c>
      <c r="AF86" s="576"/>
      <c r="AG86" s="576"/>
      <c r="AH86" s="576"/>
      <c r="AI86" s="576"/>
      <c r="AJ86" s="576"/>
      <c r="AK86" s="576"/>
      <c r="AL86" s="576"/>
      <c r="AM86" s="608"/>
      <c r="AN86" s="589"/>
    </row>
    <row r="87" spans="1:40" ht="15">
      <c r="A87" s="853"/>
      <c r="B87" s="577"/>
      <c r="C87" s="576" t="s">
        <v>73</v>
      </c>
      <c r="D87" s="576"/>
      <c r="E87" s="576"/>
      <c r="F87" s="576"/>
      <c r="G87" s="576"/>
      <c r="H87" s="576" t="s">
        <v>76</v>
      </c>
      <c r="I87" s="604"/>
      <c r="J87" s="604"/>
      <c r="K87" s="576"/>
      <c r="L87" s="576"/>
      <c r="M87" s="576" t="s">
        <v>79</v>
      </c>
      <c r="N87" s="576"/>
      <c r="O87" s="576"/>
      <c r="P87" s="576"/>
      <c r="Q87" s="604"/>
      <c r="R87" s="604"/>
      <c r="S87" s="604"/>
      <c r="T87" s="576" t="s">
        <v>82</v>
      </c>
      <c r="U87" s="576"/>
      <c r="V87" s="576"/>
      <c r="W87" s="604"/>
      <c r="X87" s="604"/>
      <c r="Y87" s="576"/>
      <c r="Z87" s="576" t="s">
        <v>85</v>
      </c>
      <c r="AA87" s="576"/>
      <c r="AB87" s="576"/>
      <c r="AC87" s="576"/>
      <c r="AD87" s="604"/>
      <c r="AE87" s="627" t="s">
        <v>137</v>
      </c>
      <c r="AF87" s="576"/>
      <c r="AG87" s="576"/>
      <c r="AH87" s="576"/>
      <c r="AI87" s="576"/>
      <c r="AJ87" s="576"/>
      <c r="AK87" s="576"/>
      <c r="AL87" s="576"/>
      <c r="AM87" s="608"/>
      <c r="AN87" s="589"/>
    </row>
    <row r="88" spans="1:40" ht="15">
      <c r="A88" s="853"/>
      <c r="B88" s="577"/>
      <c r="C88" s="576" t="s">
        <v>74</v>
      </c>
      <c r="D88" s="576"/>
      <c r="E88" s="576"/>
      <c r="F88" s="576"/>
      <c r="G88" s="576"/>
      <c r="H88" s="576" t="s">
        <v>77</v>
      </c>
      <c r="I88" s="604"/>
      <c r="J88" s="604"/>
      <c r="K88" s="576"/>
      <c r="L88" s="576"/>
      <c r="M88" s="576" t="s">
        <v>80</v>
      </c>
      <c r="N88" s="576"/>
      <c r="O88" s="576"/>
      <c r="P88" s="576"/>
      <c r="Q88" s="604"/>
      <c r="R88" s="604"/>
      <c r="S88" s="604"/>
      <c r="T88" s="576" t="s">
        <v>83</v>
      </c>
      <c r="U88" s="576"/>
      <c r="V88" s="576"/>
      <c r="W88" s="604"/>
      <c r="X88" s="604"/>
      <c r="Y88" s="576"/>
      <c r="Z88" s="576" t="s">
        <v>77</v>
      </c>
      <c r="AA88" s="576"/>
      <c r="AB88" s="576"/>
      <c r="AC88" s="576"/>
      <c r="AD88" s="604"/>
      <c r="AE88" s="604"/>
      <c r="AF88" s="576"/>
      <c r="AG88" s="576"/>
      <c r="AH88" s="576"/>
      <c r="AI88" s="576"/>
      <c r="AJ88" s="576"/>
      <c r="AK88" s="576"/>
      <c r="AL88" s="576"/>
      <c r="AM88" s="608"/>
      <c r="AN88" s="589"/>
    </row>
    <row r="89" spans="1:40" ht="15.75" thickBot="1">
      <c r="A89" s="854"/>
      <c r="B89" s="609"/>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10"/>
      <c r="AI89" s="610"/>
      <c r="AJ89" s="610"/>
      <c r="AK89" s="610"/>
      <c r="AL89" s="610"/>
      <c r="AM89" s="611"/>
      <c r="AN89" s="589"/>
    </row>
    <row r="90" spans="1:40" s="519" customFormat="1" ht="15.75" thickBot="1">
      <c r="A90" s="628"/>
      <c r="B90" s="580"/>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1"/>
      <c r="AI90" s="581"/>
      <c r="AJ90" s="581"/>
      <c r="AK90" s="581"/>
      <c r="AL90" s="581"/>
      <c r="AM90" s="580"/>
      <c r="AN90" s="590"/>
    </row>
    <row r="91" spans="1:33" ht="15" customHeight="1" thickBot="1">
      <c r="A91" s="640"/>
      <c r="B91" s="641"/>
      <c r="C91" s="642" t="s">
        <v>50</v>
      </c>
      <c r="D91" s="642" t="s">
        <v>52</v>
      </c>
      <c r="E91" s="642" t="s">
        <v>53</v>
      </c>
      <c r="F91" s="642" t="s">
        <v>70</v>
      </c>
      <c r="G91" s="642" t="s">
        <v>51</v>
      </c>
      <c r="H91" s="642" t="s">
        <v>55</v>
      </c>
      <c r="I91" s="642" t="s">
        <v>56</v>
      </c>
      <c r="J91" s="642" t="s">
        <v>57</v>
      </c>
      <c r="K91" s="642" t="s">
        <v>59</v>
      </c>
      <c r="L91" s="642" t="s">
        <v>58</v>
      </c>
      <c r="M91" s="642" t="s">
        <v>60</v>
      </c>
      <c r="N91" s="642" t="s">
        <v>49</v>
      </c>
      <c r="O91" s="642" t="s">
        <v>54</v>
      </c>
      <c r="P91" s="642" t="s">
        <v>135</v>
      </c>
      <c r="Q91" s="642" t="s">
        <v>15</v>
      </c>
      <c r="R91" s="855" t="s">
        <v>86</v>
      </c>
      <c r="S91" s="855"/>
      <c r="T91" s="855" t="s">
        <v>87</v>
      </c>
      <c r="U91" s="856"/>
      <c r="V91" s="417"/>
      <c r="W91" s="417"/>
      <c r="X91" s="417"/>
      <c r="Y91" s="417"/>
      <c r="Z91" s="417"/>
      <c r="AA91" s="417"/>
      <c r="AB91" s="417"/>
      <c r="AC91" s="417"/>
      <c r="AD91" s="417"/>
      <c r="AE91" s="417"/>
      <c r="AF91" s="417"/>
      <c r="AG91" s="417"/>
    </row>
    <row r="92" spans="1:34" ht="15">
      <c r="A92" s="848" t="s">
        <v>0</v>
      </c>
      <c r="B92" s="357" t="s">
        <v>19</v>
      </c>
      <c r="C92" s="358">
        <f>+COUNTIF(C3:AM3,"BD")</f>
        <v>5</v>
      </c>
      <c r="D92" s="358">
        <f>+COUNTIF(C3:AM3,"BH")</f>
        <v>0</v>
      </c>
      <c r="E92" s="358">
        <f>+COUNTIF(C3:AM3,"IN")</f>
        <v>0</v>
      </c>
      <c r="F92" s="358">
        <f>+COUNTIF(C3:AM3,"MD")</f>
        <v>0</v>
      </c>
      <c r="G92" s="358">
        <f>+COUNTIF(C3:AM3,"NP")</f>
        <v>14</v>
      </c>
      <c r="H92" s="358">
        <f>+COUNTIF(C3:AM3,"PK")</f>
        <v>0</v>
      </c>
      <c r="I92" s="358">
        <f>+COUNTIF(C3:AM3,"SL")</f>
        <v>0</v>
      </c>
      <c r="J92" s="358">
        <f>+COUNTIF(C3:AM3,"PO")</f>
        <v>0</v>
      </c>
      <c r="K92" s="358">
        <f>+COUNTIF(C3:AM3,"MT")</f>
        <v>0</v>
      </c>
      <c r="L92" s="358">
        <f>+COUNTIF(C3:AM3,"T")</f>
        <v>2</v>
      </c>
      <c r="M92" s="358">
        <f>+COUNTIF(C3:AM3,"UN")</f>
        <v>0</v>
      </c>
      <c r="N92" s="358">
        <f>+COUNTIF(C3:AM3,"AL")</f>
        <v>6</v>
      </c>
      <c r="O92" s="358">
        <f>+COUNTIF(C3:AM3,"ML")</f>
        <v>0</v>
      </c>
      <c r="P92" s="358">
        <f>+COUNTIF(C3:AN3,"VT")</f>
        <v>0</v>
      </c>
      <c r="Q92" s="358">
        <f>+COUNTIF(C3:AM3,"WE")</f>
        <v>4</v>
      </c>
      <c r="R92" s="756">
        <f>+SUM(C92,D92,E92,F92,G92,H92,I92,J92,K92,L92)</f>
        <v>21</v>
      </c>
      <c r="S92" s="756"/>
      <c r="T92" s="756">
        <f>+SUM(M92,N92,O92,P92,Q92,R92)</f>
        <v>31</v>
      </c>
      <c r="U92" s="802"/>
      <c r="V92" s="417"/>
      <c r="W92" s="417"/>
      <c r="X92" s="417"/>
      <c r="AH92" s="1"/>
    </row>
    <row r="93" spans="1:33" ht="15">
      <c r="A93" s="849"/>
      <c r="B93" s="67" t="s">
        <v>21</v>
      </c>
      <c r="C93" s="114">
        <f>+COUNTIF(C4:AM4,"BD")</f>
        <v>0</v>
      </c>
      <c r="D93" s="114">
        <f>+COUNTIF(C4:AM4,"BH")</f>
        <v>0</v>
      </c>
      <c r="E93" s="114">
        <f>+COUNTIF(C4:AM4,"IN")</f>
        <v>0</v>
      </c>
      <c r="F93" s="114">
        <f>+COUNTIF(C4:AM4,"MD")</f>
        <v>0</v>
      </c>
      <c r="G93" s="114">
        <f>+COUNTIF(C4:AM4,"NP")</f>
        <v>0</v>
      </c>
      <c r="H93" s="114">
        <f>+COUNTIF(C4:AM4,"PK")</f>
        <v>0</v>
      </c>
      <c r="I93" s="114">
        <f>+COUNTIF(C4:AM4,"SL")</f>
        <v>0</v>
      </c>
      <c r="J93" s="114">
        <f>+COUNTIF(C4:AM4,"PO")</f>
        <v>0</v>
      </c>
      <c r="K93" s="114">
        <f>+COUNTIF(C4:AM4,"MT")</f>
        <v>0</v>
      </c>
      <c r="L93" s="114">
        <f>+COUNTIF(C4:AM4,"T")</f>
        <v>0</v>
      </c>
      <c r="M93" s="114">
        <f>+COUNTIF(C4:AM4,"UN")</f>
        <v>0</v>
      </c>
      <c r="N93" s="114">
        <f>+COUNTIF(C4:AM4,"AL")</f>
        <v>0</v>
      </c>
      <c r="O93" s="114">
        <f>+COUNTIF(C4:AM4,"ML")</f>
        <v>0</v>
      </c>
      <c r="P93" s="114">
        <f>+COUNTIF(C4:AN4,"VT")</f>
        <v>31</v>
      </c>
      <c r="Q93" s="114">
        <f>+COUNTIF(C4:AM4,"WE")</f>
        <v>0</v>
      </c>
      <c r="R93" s="742">
        <f>+SUM(C93,D93,E93,F93,G93,H93,I93,J93,K93,L93)</f>
        <v>0</v>
      </c>
      <c r="S93" s="742"/>
      <c r="T93" s="742">
        <f>+SUM(M93,N93,O93,P93,Q93,R93)</f>
        <v>31</v>
      </c>
      <c r="U93" s="743"/>
      <c r="V93" s="417"/>
      <c r="W93" s="417"/>
      <c r="X93" s="417"/>
      <c r="Y93" s="417"/>
      <c r="Z93" s="417"/>
      <c r="AA93" s="417"/>
      <c r="AB93" s="417"/>
      <c r="AC93" s="417"/>
      <c r="AD93" s="417"/>
      <c r="AE93" s="417"/>
      <c r="AF93" s="417"/>
      <c r="AG93" s="417"/>
    </row>
    <row r="94" spans="1:34" ht="15">
      <c r="A94" s="849"/>
      <c r="B94" s="69" t="s">
        <v>22</v>
      </c>
      <c r="C94" s="114">
        <f>+COUNTIF(C5:AM5,"BD")</f>
        <v>5</v>
      </c>
      <c r="D94" s="114">
        <f>+COUNTIF(C5:AM5,"BH")</f>
        <v>0</v>
      </c>
      <c r="E94" s="114">
        <f>+COUNTIF(C5:AM5,"IN")</f>
        <v>0</v>
      </c>
      <c r="F94" s="114">
        <f>+COUNTIF(C5:AM5,"MD")</f>
        <v>0</v>
      </c>
      <c r="G94" s="114">
        <f>+COUNTIF(C5:AM5,"NP")</f>
        <v>18</v>
      </c>
      <c r="H94" s="114">
        <f>+COUNTIF(C5:AM5,"PK")</f>
        <v>0</v>
      </c>
      <c r="I94" s="114">
        <f>+COUNTIF(C5:AM5,"SL")</f>
        <v>0</v>
      </c>
      <c r="J94" s="114">
        <f>+COUNTIF(C5:AM5,"PO")</f>
        <v>0</v>
      </c>
      <c r="K94" s="114">
        <f>+COUNTIF(C5:AM5,"MT")</f>
        <v>0</v>
      </c>
      <c r="L94" s="114">
        <f>+COUNTIF(C5:AM5,"T")</f>
        <v>1</v>
      </c>
      <c r="M94" s="114">
        <f>+COUNTIF(C5:AM5,"UN")</f>
        <v>0</v>
      </c>
      <c r="N94" s="114">
        <f>+COUNTIF(C5:AM5,"AL")</f>
        <v>3</v>
      </c>
      <c r="O94" s="114">
        <f>+COUNTIF(C5:AM5,"ML")</f>
        <v>0</v>
      </c>
      <c r="P94" s="114">
        <f>+COUNTIF(C5:AN5,"VT")</f>
        <v>0</v>
      </c>
      <c r="Q94" s="114">
        <f>+COUNTIF(C5:AM5,"WE")</f>
        <v>4</v>
      </c>
      <c r="R94" s="742">
        <f>+SUM(C94,D94,E94,F94,G94,H94,I94,J94,K94,L94)</f>
        <v>24</v>
      </c>
      <c r="S94" s="742"/>
      <c r="T94" s="742">
        <f>+SUM(M94,N94,O94,P94,Q94,R94)</f>
        <v>31</v>
      </c>
      <c r="U94" s="743"/>
      <c r="V94" s="417"/>
      <c r="W94" s="417"/>
      <c r="X94" s="417"/>
      <c r="AH94" s="1"/>
    </row>
    <row r="95" spans="1:33" ht="15">
      <c r="A95" s="849"/>
      <c r="B95" s="71" t="s">
        <v>20</v>
      </c>
      <c r="C95" s="114">
        <f>+COUNTIF(C6:AM6,"BD")</f>
        <v>10</v>
      </c>
      <c r="D95" s="114">
        <f>+COUNTIF(C6:AM6,"BH")</f>
        <v>0</v>
      </c>
      <c r="E95" s="114">
        <f>+COUNTIF(C6:AM6,"IN")</f>
        <v>0</v>
      </c>
      <c r="F95" s="114">
        <f>+COUNTIF(C6:AM6,"MD")</f>
        <v>0</v>
      </c>
      <c r="G95" s="114">
        <f>+COUNTIF(C6:AM6,"NP")</f>
        <v>12</v>
      </c>
      <c r="H95" s="114">
        <f>+COUNTIF(C6:AM6,"PK")</f>
        <v>0</v>
      </c>
      <c r="I95" s="114">
        <f>+COUNTIF(C6:AM6,"SL")</f>
        <v>0</v>
      </c>
      <c r="J95" s="114">
        <f>+COUNTIF(C6:AM6,"PO")</f>
        <v>0</v>
      </c>
      <c r="K95" s="114">
        <f>+COUNTIF(C6:AM6,"MT")</f>
        <v>0</v>
      </c>
      <c r="L95" s="114">
        <f>+COUNTIF(C6:AM6,"T")</f>
        <v>2</v>
      </c>
      <c r="M95" s="114">
        <f>+COUNTIF(C6:AM6,"UN")</f>
        <v>0</v>
      </c>
      <c r="N95" s="114">
        <f>+COUNTIF(C6:AM6,"AL")</f>
        <v>2</v>
      </c>
      <c r="O95" s="114">
        <f>+COUNTIF(C6:AM6,"ML")</f>
        <v>0</v>
      </c>
      <c r="P95" s="114">
        <f>+COUNTIF(C6:AN6,"VT")</f>
        <v>0</v>
      </c>
      <c r="Q95" s="114">
        <f>+COUNTIF(C6:AM6,"WE")</f>
        <v>5</v>
      </c>
      <c r="R95" s="742">
        <f>+SUM(C95,D95,E95,F95,G95,H95,I95,J95,K95,L95)</f>
        <v>24</v>
      </c>
      <c r="S95" s="742"/>
      <c r="T95" s="742">
        <f>+SUM(M95,N95,O95,P95,Q95,R95)</f>
        <v>31</v>
      </c>
      <c r="U95" s="743"/>
      <c r="V95" s="417"/>
      <c r="W95" s="417"/>
      <c r="X95" s="417"/>
      <c r="Y95" s="417"/>
      <c r="Z95" s="417"/>
      <c r="AA95" s="417"/>
      <c r="AB95" s="417"/>
      <c r="AC95" s="417"/>
      <c r="AD95" s="417"/>
      <c r="AE95" s="417"/>
      <c r="AF95" s="417"/>
      <c r="AG95" s="417"/>
    </row>
    <row r="96" spans="1:33" ht="15.75" thickBot="1">
      <c r="A96" s="850"/>
      <c r="B96" s="563" t="s">
        <v>36</v>
      </c>
      <c r="C96" s="360">
        <f>+COUNTIF(C7:AM7,"BD")</f>
        <v>2</v>
      </c>
      <c r="D96" s="360">
        <f>+COUNTIF(C7:AM7,"BH")</f>
        <v>0</v>
      </c>
      <c r="E96" s="360">
        <f>+COUNTIF(C7:AM7,"IN")</f>
        <v>2</v>
      </c>
      <c r="F96" s="360">
        <f>+COUNTIF(C7:AM7,"MD")</f>
        <v>0</v>
      </c>
      <c r="G96" s="360">
        <f>+COUNTIF(C7:AM7,"NP")</f>
        <v>3</v>
      </c>
      <c r="H96" s="360">
        <f>+COUNTIF(C7:AM7,"PK")</f>
        <v>2</v>
      </c>
      <c r="I96" s="360">
        <f>+COUNTIF(C7:AM7,"SL")</f>
        <v>0</v>
      </c>
      <c r="J96" s="360">
        <f>+COUNTIF(C7:AM7,"PO")</f>
        <v>10</v>
      </c>
      <c r="K96" s="360">
        <f>+COUNTIF(C7:AM7,"MT")</f>
        <v>0</v>
      </c>
      <c r="L96" s="360">
        <f>+COUNTIF(C7:AM7,"T")</f>
        <v>5</v>
      </c>
      <c r="M96" s="360">
        <f>+COUNTIF(C7:AM7,"UN")</f>
        <v>0</v>
      </c>
      <c r="N96" s="360">
        <f>+COUNTIF(C7:AM7,"AL")</f>
        <v>2</v>
      </c>
      <c r="O96" s="360">
        <f>+COUNTIF(C7:AM7,"ML")</f>
        <v>0</v>
      </c>
      <c r="P96" s="360">
        <f>+COUNTIF(C7:AN7,"VT")</f>
        <v>0</v>
      </c>
      <c r="Q96" s="360">
        <f>+COUNTIF(C7:AM7,"WE")</f>
        <v>5</v>
      </c>
      <c r="R96" s="744">
        <f>+SUM(C96,D96,E96,F96,G96,H96,I96,J96,K96,L96)</f>
        <v>24</v>
      </c>
      <c r="S96" s="744"/>
      <c r="T96" s="744">
        <f>+SUM(M96,N96,O96,Q96,R96)</f>
        <v>31</v>
      </c>
      <c r="U96" s="851"/>
      <c r="V96" s="417"/>
      <c r="W96" s="417"/>
      <c r="X96" s="417"/>
      <c r="Y96" s="417"/>
      <c r="Z96" s="417"/>
      <c r="AA96" s="417"/>
      <c r="AB96" s="417"/>
      <c r="AC96" s="417"/>
      <c r="AD96" s="417"/>
      <c r="AE96" s="417"/>
      <c r="AF96" s="417"/>
      <c r="AG96" s="417"/>
    </row>
    <row r="97" spans="1:33" ht="15">
      <c r="A97" s="783" t="s">
        <v>1</v>
      </c>
      <c r="B97" s="357" t="s">
        <v>19</v>
      </c>
      <c r="C97" s="358">
        <f>+COUNTIF(C9:AM9,"BD")</f>
        <v>11</v>
      </c>
      <c r="D97" s="358">
        <f>+COUNTIF(C9:AM9,"BH")</f>
        <v>0</v>
      </c>
      <c r="E97" s="358">
        <f>+COUNTIF(C9:AM9,"IN")</f>
        <v>0</v>
      </c>
      <c r="F97" s="358">
        <f>+COUNTIF(C9:AM9,"MD")</f>
        <v>0</v>
      </c>
      <c r="G97" s="358">
        <f>+COUNTIF(C9:AM9,"NP")</f>
        <v>0</v>
      </c>
      <c r="H97" s="358">
        <f>+COUNTIF(C9:AM9,"PK")</f>
        <v>0</v>
      </c>
      <c r="I97" s="358">
        <f>+COUNTIF(C9:AM9,"SL")</f>
        <v>0</v>
      </c>
      <c r="J97" s="358">
        <f>+COUNTIF(C9:AM9,"PO")</f>
        <v>4</v>
      </c>
      <c r="K97" s="358">
        <f>+COUNTIF(C9:AM9,"MT")</f>
        <v>4</v>
      </c>
      <c r="L97" s="358">
        <f>+COUNTIF(C9:AM9,"T")</f>
        <v>1</v>
      </c>
      <c r="M97" s="358">
        <f>+COUNTIF(C9:AM9,"UN")</f>
        <v>0</v>
      </c>
      <c r="N97" s="358">
        <f>+COUNTIF(C9:AM9,"AL")</f>
        <v>3</v>
      </c>
      <c r="O97" s="358">
        <f>+COUNTIF(C9:AM9,"ML")</f>
        <v>0</v>
      </c>
      <c r="P97" s="358">
        <f>+COUNTIF(C9:AN9,"VT")</f>
        <v>0</v>
      </c>
      <c r="Q97" s="358">
        <f>+COUNTIF(C9:AM9,"WE")</f>
        <v>5</v>
      </c>
      <c r="R97" s="756">
        <f>+SUM(C97:L97)</f>
        <v>20</v>
      </c>
      <c r="S97" s="756"/>
      <c r="T97" s="756">
        <f>+SUM(M97,N97,O97,Q97,R97)</f>
        <v>28</v>
      </c>
      <c r="U97" s="802"/>
      <c r="V97" s="417"/>
      <c r="W97" s="417"/>
      <c r="X97" s="417"/>
      <c r="Y97" s="417"/>
      <c r="Z97" s="417"/>
      <c r="AA97" s="417"/>
      <c r="AB97" s="417"/>
      <c r="AC97" s="417"/>
      <c r="AD97" s="417"/>
      <c r="AE97" s="417"/>
      <c r="AF97" s="417"/>
      <c r="AG97" s="417"/>
    </row>
    <row r="98" spans="1:33" ht="15.75" customHeight="1">
      <c r="A98" s="784"/>
      <c r="B98" s="67" t="s">
        <v>21</v>
      </c>
      <c r="C98" s="114">
        <f>+COUNTIF(C10:AM10,"BD")</f>
        <v>0</v>
      </c>
      <c r="D98" s="114">
        <f>+COUNTIF(C10:AM10,"BH")</f>
        <v>0</v>
      </c>
      <c r="E98" s="114">
        <f>+COUNTIF(C10:AM10,"IN")</f>
        <v>0</v>
      </c>
      <c r="F98" s="114">
        <f>+COUNTIF(C10:AM10,"MD")</f>
        <v>0</v>
      </c>
      <c r="G98" s="114">
        <f>+COUNTIF(C10:AM10,"NP")</f>
        <v>0</v>
      </c>
      <c r="H98" s="114">
        <f>+COUNTIF(C10:AM10,"PK")</f>
        <v>0</v>
      </c>
      <c r="I98" s="114">
        <f>+COUNTIF(C10:AM10,"SL")</f>
        <v>0</v>
      </c>
      <c r="J98" s="114">
        <f>+COUNTIF(C10:AM10,"PO")</f>
        <v>0</v>
      </c>
      <c r="K98" s="114">
        <f>+COUNTIF(C10:AM10,"MT")</f>
        <v>0</v>
      </c>
      <c r="L98" s="114">
        <f>+COUNTIF(C10:AM10,"T")</f>
        <v>0</v>
      </c>
      <c r="M98" s="114">
        <f>+COUNTIF(C10:AM10,"UN")</f>
        <v>0</v>
      </c>
      <c r="N98" s="114">
        <f>+COUNTIF(C10:AM10,"AL")</f>
        <v>0</v>
      </c>
      <c r="O98" s="114">
        <f>+COUNTIF(C10:AM10,"ML")</f>
        <v>0</v>
      </c>
      <c r="P98" s="114">
        <f>+COUNTIF(C10:AN10,"VT")</f>
        <v>28</v>
      </c>
      <c r="Q98" s="114">
        <f>+COUNTIF(C10:AM10,"WE")</f>
        <v>0</v>
      </c>
      <c r="R98" s="742">
        <f aca="true" t="shared" si="0" ref="R98:R110">+SUM(C98:L98)</f>
        <v>0</v>
      </c>
      <c r="S98" s="742"/>
      <c r="T98" s="742">
        <f aca="true" t="shared" si="1" ref="T98:T129">+SUM(M98:S98)</f>
        <v>28</v>
      </c>
      <c r="U98" s="743"/>
      <c r="V98" s="417"/>
      <c r="W98" s="417"/>
      <c r="X98" s="417"/>
      <c r="Y98" s="417"/>
      <c r="Z98" s="417"/>
      <c r="AA98" s="417"/>
      <c r="AB98" s="417"/>
      <c r="AC98" s="417"/>
      <c r="AD98" s="417"/>
      <c r="AE98" s="417"/>
      <c r="AF98" s="417"/>
      <c r="AG98" s="417"/>
    </row>
    <row r="99" spans="1:33" ht="15">
      <c r="A99" s="784"/>
      <c r="B99" s="69" t="s">
        <v>22</v>
      </c>
      <c r="C99" s="114">
        <f>+COUNTIF(C11:AM11,"BD")</f>
        <v>11</v>
      </c>
      <c r="D99" s="114">
        <f>+COUNTIF(C11:AM11,"BH")</f>
        <v>0</v>
      </c>
      <c r="E99" s="114">
        <f>+COUNTIF(C11:AM11,"IN")</f>
        <v>0</v>
      </c>
      <c r="F99" s="114">
        <f>+COUNTIF(C11:AM11,"MD")</f>
        <v>0</v>
      </c>
      <c r="G99" s="114">
        <f>+COUNTIF(C11:AM11,"NP")</f>
        <v>0</v>
      </c>
      <c r="H99" s="114">
        <f>+COUNTIF(C11:AM11,"PK")</f>
        <v>0</v>
      </c>
      <c r="I99" s="114">
        <f>+COUNTIF(C11:AM11,"SL")</f>
        <v>0</v>
      </c>
      <c r="J99" s="114">
        <f>+COUNTIF(C11:AM11,"PO")</f>
        <v>6</v>
      </c>
      <c r="K99" s="114">
        <f>+COUNTIF(C11:AM11,"MT")</f>
        <v>4</v>
      </c>
      <c r="L99" s="114">
        <f>+COUNTIF(C11:AM11,"T")</f>
        <v>1</v>
      </c>
      <c r="M99" s="114">
        <f>+COUNTIF(C11:AM11,"UN")</f>
        <v>0</v>
      </c>
      <c r="N99" s="114">
        <f>+COUNTIF(C11:AM11,"AL")</f>
        <v>0</v>
      </c>
      <c r="O99" s="114">
        <f>+COUNTIF(C11:AM11,"ML")</f>
        <v>0</v>
      </c>
      <c r="P99" s="114">
        <f>+COUNTIF(C11:AN11,"VT")</f>
        <v>0</v>
      </c>
      <c r="Q99" s="114">
        <f>+COUNTIF(C11:AM11,"WE")</f>
        <v>6</v>
      </c>
      <c r="R99" s="742">
        <f t="shared" si="0"/>
        <v>22</v>
      </c>
      <c r="S99" s="742"/>
      <c r="T99" s="742">
        <f t="shared" si="1"/>
        <v>28</v>
      </c>
      <c r="U99" s="743"/>
      <c r="V99" s="417"/>
      <c r="W99" s="417"/>
      <c r="X99" s="417"/>
      <c r="Y99" s="417"/>
      <c r="Z99" s="417"/>
      <c r="AA99" s="417"/>
      <c r="AB99" s="417"/>
      <c r="AC99" s="417"/>
      <c r="AD99" s="417"/>
      <c r="AE99" s="417"/>
      <c r="AF99" s="417"/>
      <c r="AG99" s="417"/>
    </row>
    <row r="100" spans="1:33" ht="15">
      <c r="A100" s="784"/>
      <c r="B100" s="71" t="s">
        <v>20</v>
      </c>
      <c r="C100" s="114">
        <f>+COUNTIF(C12:AM12,"BD")</f>
        <v>10</v>
      </c>
      <c r="D100" s="114">
        <f>+COUNTIF(C12:AM12,"BH")</f>
        <v>0</v>
      </c>
      <c r="E100" s="114">
        <f>+COUNTIF(C12:AM12,"IN")</f>
        <v>0</v>
      </c>
      <c r="F100" s="114">
        <f>+COUNTIF(C12:AM12,"MD")</f>
        <v>0</v>
      </c>
      <c r="G100" s="114">
        <f>+COUNTIF(C12:AM12,"NP")</f>
        <v>0</v>
      </c>
      <c r="H100" s="114">
        <f>+COUNTIF(C12:AM12,"PK")</f>
        <v>0</v>
      </c>
      <c r="I100" s="114">
        <f>+COUNTIF(C12:AM12,"SL")</f>
        <v>0</v>
      </c>
      <c r="J100" s="114">
        <f>+COUNTIF(C12:AM12,"PO")</f>
        <v>5</v>
      </c>
      <c r="K100" s="114">
        <f>+COUNTIF(C12:AM12,"MT")</f>
        <v>4</v>
      </c>
      <c r="L100" s="114">
        <f>+COUNTIF(C12:AM12,"T")</f>
        <v>2</v>
      </c>
      <c r="M100" s="114">
        <f>+COUNTIF(C12:AM12,"UN")</f>
        <v>0</v>
      </c>
      <c r="N100" s="114">
        <f>+COUNTIF(C12:AM12,"AL")</f>
        <v>0</v>
      </c>
      <c r="O100" s="114">
        <f>+COUNTIF(C12:AM12,"ML")</f>
        <v>0</v>
      </c>
      <c r="P100" s="114">
        <f>+COUNTIF(C12:AN12,"VT")</f>
        <v>0</v>
      </c>
      <c r="Q100" s="114">
        <f>+COUNTIF(C12:AM12,"WE")</f>
        <v>7</v>
      </c>
      <c r="R100" s="742">
        <f t="shared" si="0"/>
        <v>21</v>
      </c>
      <c r="S100" s="742"/>
      <c r="T100" s="742">
        <f t="shared" si="1"/>
        <v>28</v>
      </c>
      <c r="U100" s="743"/>
      <c r="V100" s="417"/>
      <c r="W100" s="417"/>
      <c r="X100" s="417"/>
      <c r="Y100" s="417"/>
      <c r="Z100" s="417"/>
      <c r="AA100" s="417"/>
      <c r="AB100" s="417"/>
      <c r="AC100" s="417"/>
      <c r="AD100" s="417"/>
      <c r="AE100" s="417"/>
      <c r="AF100" s="417"/>
      <c r="AG100" s="417"/>
    </row>
    <row r="101" spans="1:33" ht="15.75" thickBot="1">
      <c r="A101" s="785"/>
      <c r="B101" s="359" t="s">
        <v>36</v>
      </c>
      <c r="C101" s="360">
        <f>+COUNTIF(C13:AM13,"BD")</f>
        <v>0</v>
      </c>
      <c r="D101" s="360">
        <f>+COUNTIF(C13:AM13,"BH")</f>
        <v>0</v>
      </c>
      <c r="E101" s="360">
        <f>+COUNTIF(C13:AM13,"IN")</f>
        <v>0</v>
      </c>
      <c r="F101" s="360">
        <f>+COUNTIF(C13:AM13,"MD")</f>
        <v>0</v>
      </c>
      <c r="G101" s="360">
        <f>+COUNTIF(C13:AM13,"NP")</f>
        <v>0</v>
      </c>
      <c r="H101" s="360">
        <f>+COUNTIF(C13:AM13,"PK")</f>
        <v>0</v>
      </c>
      <c r="I101" s="360">
        <f>+COUNTIF(C13:AM13,"SL")</f>
        <v>0</v>
      </c>
      <c r="J101" s="360">
        <f>+COUNTIF(C13:AM13,"PO")</f>
        <v>14</v>
      </c>
      <c r="K101" s="360">
        <f>+COUNTIF(C13:AM13,"MT")</f>
        <v>4</v>
      </c>
      <c r="L101" s="360">
        <f>+COUNTIF(C13:AM13,"T")</f>
        <v>1</v>
      </c>
      <c r="M101" s="360">
        <f>+COUNTIF(C13:AM13,"UN")</f>
        <v>1</v>
      </c>
      <c r="N101" s="360">
        <f>+COUNTIF(C13:AM13,"AL")</f>
        <v>0</v>
      </c>
      <c r="O101" s="360">
        <f>+COUNTIF(C13:AM13,"ML")</f>
        <v>0</v>
      </c>
      <c r="P101" s="360">
        <f>+COUNTIF(C13:AN13,"VT")</f>
        <v>0</v>
      </c>
      <c r="Q101" s="360">
        <f>+COUNTIF(C13:AM13,"WE")</f>
        <v>8</v>
      </c>
      <c r="R101" s="744">
        <f t="shared" si="0"/>
        <v>19</v>
      </c>
      <c r="S101" s="744"/>
      <c r="T101" s="744">
        <f t="shared" si="1"/>
        <v>28</v>
      </c>
      <c r="U101" s="851"/>
      <c r="V101" s="417"/>
      <c r="W101" s="417"/>
      <c r="X101" s="417"/>
      <c r="Y101" s="417"/>
      <c r="Z101" s="417"/>
      <c r="AA101" s="417"/>
      <c r="AB101" s="417"/>
      <c r="AC101" s="417"/>
      <c r="AD101" s="417"/>
      <c r="AE101" s="417"/>
      <c r="AF101" s="417"/>
      <c r="AG101" s="417"/>
    </row>
    <row r="102" spans="1:33" ht="15">
      <c r="A102" s="783" t="s">
        <v>2</v>
      </c>
      <c r="B102" s="357" t="s">
        <v>19</v>
      </c>
      <c r="C102" s="358">
        <f>+COUNTIF(C15:AM15,"BD")</f>
        <v>8</v>
      </c>
      <c r="D102" s="358">
        <f>+COUNTIF(C15:AM15,"BH")</f>
        <v>0</v>
      </c>
      <c r="E102" s="358">
        <f>+COUNTIF(C15:AM15,"IN")</f>
        <v>0</v>
      </c>
      <c r="F102" s="358">
        <f>+COUNTIF(C15:AM15,"MD")</f>
        <v>0</v>
      </c>
      <c r="G102" s="358">
        <f>+COUNTIF(C15:AM15,"NP")</f>
        <v>7</v>
      </c>
      <c r="H102" s="358">
        <f>+COUNTIF(C15:AM15,"PK")</f>
        <v>0</v>
      </c>
      <c r="I102" s="358">
        <f>+COUNTIF(C15:AM15,"SL")</f>
        <v>0</v>
      </c>
      <c r="J102" s="358">
        <f>+COUNTIF(C15:AM15,"PO")</f>
        <v>0</v>
      </c>
      <c r="K102" s="358">
        <f>+COUNTIF(C15:AM15,"MT")</f>
        <v>0</v>
      </c>
      <c r="L102" s="358">
        <f>+COUNTIF(C15:AM15,"T")</f>
        <v>2</v>
      </c>
      <c r="M102" s="358">
        <f>+COUNTIF(C15:AM15,"UN")</f>
        <v>0</v>
      </c>
      <c r="N102" s="358">
        <f>+COUNTIF(C15:AM15,"AL")</f>
        <v>7</v>
      </c>
      <c r="O102" s="358">
        <f>+COUNTIF(C15:AM15,"ML")</f>
        <v>0</v>
      </c>
      <c r="P102" s="358">
        <f>+COUNTIF(C15:AN15,"VT")</f>
        <v>0</v>
      </c>
      <c r="Q102" s="358">
        <f>+COUNTIF(C15:AM15,"WE")</f>
        <v>7</v>
      </c>
      <c r="R102" s="756">
        <f t="shared" si="0"/>
        <v>17</v>
      </c>
      <c r="S102" s="756"/>
      <c r="T102" s="756">
        <f t="shared" si="1"/>
        <v>31</v>
      </c>
      <c r="U102" s="802"/>
      <c r="V102" s="417"/>
      <c r="W102" s="417"/>
      <c r="X102" s="417"/>
      <c r="Y102" s="417"/>
      <c r="Z102" s="417"/>
      <c r="AA102" s="417"/>
      <c r="AB102" s="417"/>
      <c r="AC102" s="417"/>
      <c r="AD102" s="417"/>
      <c r="AE102" s="417"/>
      <c r="AF102" s="417"/>
      <c r="AG102" s="417"/>
    </row>
    <row r="103" spans="1:33" ht="15">
      <c r="A103" s="784"/>
      <c r="B103" s="67" t="s">
        <v>21</v>
      </c>
      <c r="C103" s="114">
        <f>+COUNTIF(C16:AM16,"BD")</f>
        <v>8</v>
      </c>
      <c r="D103" s="114">
        <f>+COUNTIF(C16:AM16,"BH")</f>
        <v>0</v>
      </c>
      <c r="E103" s="114">
        <f>+COUNTIF(C16:AM16,"IN")</f>
        <v>0</v>
      </c>
      <c r="F103" s="114">
        <f>+COUNTIF(C16:AM16,"MD")</f>
        <v>0</v>
      </c>
      <c r="G103" s="114">
        <f>+COUNTIF(C16:AM16,"NP")</f>
        <v>10</v>
      </c>
      <c r="H103" s="114">
        <f>+COUNTIF(C16:AM16,"PK")</f>
        <v>0</v>
      </c>
      <c r="I103" s="114">
        <f>+COUNTIF(C16:AM16,"SL")</f>
        <v>0</v>
      </c>
      <c r="J103" s="114">
        <f>+COUNTIF(C16:AM16,"PO")</f>
        <v>0</v>
      </c>
      <c r="K103" s="114">
        <f>+COUNTIF(C16:AM16,"MT")</f>
        <v>0</v>
      </c>
      <c r="L103" s="114">
        <f>+COUNTIF(C16:AM16,"T")</f>
        <v>1</v>
      </c>
      <c r="M103" s="114">
        <f>+COUNTIF(C16:AM16,"UN")</f>
        <v>0</v>
      </c>
      <c r="N103" s="114">
        <f>+COUNTIF(C16:AM16,"AL")</f>
        <v>0</v>
      </c>
      <c r="O103" s="114">
        <f>+COUNTIF(C16:AM16,"ML")</f>
        <v>0</v>
      </c>
      <c r="P103" s="114">
        <f>+COUNTIF(C16:AN16,"VT")</f>
        <v>8</v>
      </c>
      <c r="Q103" s="114">
        <f>+COUNTIF(C16:AM16,"WE")</f>
        <v>4</v>
      </c>
      <c r="R103" s="742">
        <f t="shared" si="0"/>
        <v>19</v>
      </c>
      <c r="S103" s="742"/>
      <c r="T103" s="742">
        <f t="shared" si="1"/>
        <v>31</v>
      </c>
      <c r="U103" s="743"/>
      <c r="V103" s="417"/>
      <c r="W103" s="417"/>
      <c r="X103" s="417"/>
      <c r="Y103" s="417"/>
      <c r="Z103" s="417"/>
      <c r="AA103" s="417"/>
      <c r="AB103" s="417"/>
      <c r="AC103" s="417"/>
      <c r="AD103" s="417"/>
      <c r="AE103" s="417"/>
      <c r="AF103" s="417"/>
      <c r="AG103" s="417"/>
    </row>
    <row r="104" spans="1:33" ht="15">
      <c r="A104" s="784"/>
      <c r="B104" s="69" t="s">
        <v>22</v>
      </c>
      <c r="C104" s="114">
        <f>+COUNTIF(C17:AM17,"BD")</f>
        <v>8</v>
      </c>
      <c r="D104" s="114">
        <f>+COUNTIF(C17:AM17,"BH")</f>
        <v>0</v>
      </c>
      <c r="E104" s="114">
        <f>+COUNTIF(C17:AM17,"IN")</f>
        <v>0</v>
      </c>
      <c r="F104" s="114">
        <f>+COUNTIF(C17:AM17,"MD")</f>
        <v>0</v>
      </c>
      <c r="G104" s="114">
        <f>+COUNTIF(C17:AM17,"NP")</f>
        <v>10</v>
      </c>
      <c r="H104" s="114">
        <f>+COUNTIF(C17:AM17,"PK")</f>
        <v>0</v>
      </c>
      <c r="I104" s="114">
        <f>+COUNTIF(C17:AM17,"SL")</f>
        <v>0</v>
      </c>
      <c r="J104" s="114">
        <f>+COUNTIF(C17:AM17,"PO")</f>
        <v>4</v>
      </c>
      <c r="K104" s="114">
        <f>+COUNTIF(C17:AM17,"MT")</f>
        <v>0</v>
      </c>
      <c r="L104" s="114">
        <f>+COUNTIF(C17:AM17,"T")</f>
        <v>2</v>
      </c>
      <c r="M104" s="114">
        <f>+COUNTIF(C17:AM17,"UN")</f>
        <v>0</v>
      </c>
      <c r="N104" s="114">
        <f>+COUNTIF(C17:AM17,"AL")</f>
        <v>0</v>
      </c>
      <c r="O104" s="114">
        <f>+COUNTIF(C17:AM17,"ML")</f>
        <v>0</v>
      </c>
      <c r="P104" s="114">
        <f>+COUNTIF(C17:AN17,"VT")</f>
        <v>0</v>
      </c>
      <c r="Q104" s="114">
        <f>+COUNTIF(C17:AM17,"WE")</f>
        <v>7</v>
      </c>
      <c r="R104" s="742">
        <f t="shared" si="0"/>
        <v>24</v>
      </c>
      <c r="S104" s="742"/>
      <c r="T104" s="742">
        <f t="shared" si="1"/>
        <v>31</v>
      </c>
      <c r="U104" s="743"/>
      <c r="V104" s="417"/>
      <c r="W104" s="417"/>
      <c r="X104" s="417"/>
      <c r="Y104" s="417"/>
      <c r="Z104" s="417"/>
      <c r="AA104" s="417"/>
      <c r="AB104" s="417"/>
      <c r="AC104" s="417"/>
      <c r="AD104" s="417"/>
      <c r="AE104" s="417"/>
      <c r="AF104" s="417"/>
      <c r="AG104" s="417"/>
    </row>
    <row r="105" spans="1:33" ht="15">
      <c r="A105" s="784"/>
      <c r="B105" s="71" t="s">
        <v>20</v>
      </c>
      <c r="C105" s="114">
        <f>+COUNTIF(C18:AM18,"BD")</f>
        <v>8</v>
      </c>
      <c r="D105" s="114">
        <f>+COUNTIF(C18:AM18,"BH")</f>
        <v>0</v>
      </c>
      <c r="E105" s="114">
        <f>+COUNTIF(C18:AM18,"IN")</f>
        <v>0</v>
      </c>
      <c r="F105" s="114">
        <f>+COUNTIF(C18:AM18,"MD")</f>
        <v>0</v>
      </c>
      <c r="G105" s="114">
        <f>+COUNTIF(C18:AM18,"NP")</f>
        <v>10</v>
      </c>
      <c r="H105" s="114">
        <f>+COUNTIF(C18:AM18,"PK")</f>
        <v>0</v>
      </c>
      <c r="I105" s="114">
        <f>+COUNTIF(C18:AM18,"SL")</f>
        <v>3</v>
      </c>
      <c r="J105" s="114">
        <f>+COUNTIF(C18:AM18,"PO")</f>
        <v>1</v>
      </c>
      <c r="K105" s="114">
        <f>+COUNTIF(C18:AM18,"MT")</f>
        <v>0</v>
      </c>
      <c r="L105" s="114">
        <f>+COUNTIF(C18:AM18,"T")</f>
        <v>2</v>
      </c>
      <c r="M105" s="114">
        <f>+COUNTIF(C18:AM18,"UN")</f>
        <v>0</v>
      </c>
      <c r="N105" s="114">
        <f>+COUNTIF(C18:AM18,"AL")</f>
        <v>0</v>
      </c>
      <c r="O105" s="114">
        <f>+COUNTIF(C18:AM18,"ML")</f>
        <v>0</v>
      </c>
      <c r="P105" s="114">
        <f>+COUNTIF(C18:AN18,"VT")</f>
        <v>0</v>
      </c>
      <c r="Q105" s="114">
        <f>+COUNTIF(C18:AM18,"WE")</f>
        <v>7</v>
      </c>
      <c r="R105" s="742">
        <f t="shared" si="0"/>
        <v>24</v>
      </c>
      <c r="S105" s="742"/>
      <c r="T105" s="742">
        <f t="shared" si="1"/>
        <v>31</v>
      </c>
      <c r="U105" s="743"/>
      <c r="V105" s="417"/>
      <c r="W105" s="417"/>
      <c r="X105" s="417"/>
      <c r="Y105" s="417"/>
      <c r="Z105" s="417"/>
      <c r="AA105" s="417"/>
      <c r="AB105" s="417"/>
      <c r="AC105" s="417"/>
      <c r="AD105" s="417"/>
      <c r="AE105" s="417"/>
      <c r="AF105" s="417"/>
      <c r="AG105" s="417"/>
    </row>
    <row r="106" spans="1:41" ht="15.75" thickBot="1">
      <c r="A106" s="785"/>
      <c r="B106" s="359" t="s">
        <v>36</v>
      </c>
      <c r="C106" s="360">
        <f>+COUNTIF(C19:AM19,"BD")</f>
        <v>0</v>
      </c>
      <c r="D106" s="360">
        <f>+COUNTIF(C19:AM19,"BH")</f>
        <v>0</v>
      </c>
      <c r="E106" s="360">
        <f>+COUNTIF(C19:AM19,"IN")</f>
        <v>0</v>
      </c>
      <c r="F106" s="360">
        <f>+COUNTIF(C19:AM19,"MD")</f>
        <v>0</v>
      </c>
      <c r="G106" s="360">
        <f>+COUNTIF(C19:AM19,"NP")</f>
        <v>0</v>
      </c>
      <c r="H106" s="360">
        <f>+COUNTIF(C19:AM19,"PK")</f>
        <v>0</v>
      </c>
      <c r="I106" s="360">
        <f>+COUNTIF(C19:AM19,"SL")</f>
        <v>0</v>
      </c>
      <c r="J106" s="360">
        <f>+COUNTIF(C19:AM19,"PO")</f>
        <v>22</v>
      </c>
      <c r="K106" s="360">
        <f>+COUNTIF(C19:AM19,"MT")</f>
        <v>0</v>
      </c>
      <c r="L106" s="360">
        <f>+COUNTIF(C19:AM19,"T")</f>
        <v>0</v>
      </c>
      <c r="M106" s="360">
        <f>+COUNTIF(C19:AM19,"UN")</f>
        <v>0</v>
      </c>
      <c r="N106" s="360">
        <f>+COUNTIF(C19:AM19,"AL")</f>
        <v>0</v>
      </c>
      <c r="O106" s="360">
        <f>+COUNTIF(C19:AM19,"ML")</f>
        <v>0</v>
      </c>
      <c r="P106" s="360">
        <f>+COUNTIF(C19:AN19,"VT")</f>
        <v>0</v>
      </c>
      <c r="Q106" s="360">
        <f>+COUNTIF(C19:AM19,"WE")</f>
        <v>9</v>
      </c>
      <c r="R106" s="744">
        <f t="shared" si="0"/>
        <v>22</v>
      </c>
      <c r="S106" s="744"/>
      <c r="T106" s="744">
        <f t="shared" si="1"/>
        <v>31</v>
      </c>
      <c r="U106" s="851"/>
      <c r="V106" s="9"/>
      <c r="W106" s="389" t="s">
        <v>71</v>
      </c>
      <c r="X106" s="9"/>
      <c r="Y106" s="9"/>
      <c r="Z106" s="9"/>
      <c r="AA106" s="9"/>
      <c r="AB106" s="9"/>
      <c r="AC106" s="9"/>
      <c r="AD106" s="9"/>
      <c r="AE106" s="9"/>
      <c r="AF106" s="9"/>
      <c r="AG106" s="9"/>
      <c r="AH106" s="9"/>
      <c r="AI106" s="9"/>
      <c r="AJ106" s="9"/>
      <c r="AK106" s="9"/>
      <c r="AL106" s="9"/>
      <c r="AM106" s="10"/>
      <c r="AN106" s="10"/>
      <c r="AO106" s="10"/>
    </row>
    <row r="107" spans="1:41" ht="15">
      <c r="A107" s="783" t="s">
        <v>4</v>
      </c>
      <c r="B107" s="357" t="s">
        <v>19</v>
      </c>
      <c r="C107" s="358">
        <f>+COUNTIF(C21:AM21,"BD")</f>
        <v>7</v>
      </c>
      <c r="D107" s="358">
        <f>+COUNTIF(C21:AM21,"BH")</f>
        <v>0</v>
      </c>
      <c r="E107" s="358">
        <f>+COUNTIF(C21:AM21,"IN")</f>
        <v>0</v>
      </c>
      <c r="F107" s="358">
        <f>+COUNTIF(C21:AM21,"MD")</f>
        <v>0</v>
      </c>
      <c r="G107" s="358">
        <f>+COUNTIF(C21:AM21,"NP")</f>
        <v>9</v>
      </c>
      <c r="H107" s="358">
        <f>+COUNTIF(C21:AM21,"PK")</f>
        <v>0</v>
      </c>
      <c r="I107" s="358">
        <f>+COUNTIF(C21:AM21,"SL")</f>
        <v>0</v>
      </c>
      <c r="J107" s="358">
        <f>+COUNTIF(C21:AM21,"PO")</f>
        <v>0</v>
      </c>
      <c r="K107" s="358">
        <f>+COUNTIF(C21:AM21,"MT")</f>
        <v>0</v>
      </c>
      <c r="L107" s="358">
        <f>+COUNTIF(C21:AM21,"T")</f>
        <v>2</v>
      </c>
      <c r="M107" s="358">
        <f>+COUNTIF(C21:AM21,"UN")</f>
        <v>2</v>
      </c>
      <c r="N107" s="358">
        <f>+COUNTIF(C21:AM21,"AL")</f>
        <v>3</v>
      </c>
      <c r="O107" s="358">
        <f>+COUNTIF(C21:AM21,"ML")</f>
        <v>0</v>
      </c>
      <c r="P107" s="358">
        <f>+COUNTIF(C21:AN21,"VT")</f>
        <v>0</v>
      </c>
      <c r="Q107" s="358">
        <f>+COUNTIF(C21:AM21,"WE")</f>
        <v>7</v>
      </c>
      <c r="R107" s="756">
        <f t="shared" si="0"/>
        <v>18</v>
      </c>
      <c r="S107" s="756"/>
      <c r="T107" s="756">
        <f t="shared" si="1"/>
        <v>30</v>
      </c>
      <c r="U107" s="802"/>
      <c r="V107" s="9"/>
      <c r="W107" s="397" t="s">
        <v>100</v>
      </c>
      <c r="X107" s="398"/>
      <c r="Y107" s="398"/>
      <c r="Z107" s="398"/>
      <c r="AA107" s="397" t="s">
        <v>77</v>
      </c>
      <c r="AB107" s="398"/>
      <c r="AC107" s="398"/>
      <c r="AD107" s="398"/>
      <c r="AE107" s="399"/>
      <c r="AF107" s="399"/>
      <c r="AG107" s="400" t="s">
        <v>103</v>
      </c>
      <c r="AH107" s="399"/>
      <c r="AI107" s="399"/>
      <c r="AJ107" s="399"/>
      <c r="AK107" s="399"/>
      <c r="AL107" s="399"/>
      <c r="AM107" s="401"/>
      <c r="AN107" s="10"/>
      <c r="AO107" s="10"/>
    </row>
    <row r="108" spans="1:41" ht="15">
      <c r="A108" s="784"/>
      <c r="B108" s="67" t="s">
        <v>21</v>
      </c>
      <c r="C108" s="114">
        <f>+COUNTIF(C22:AM22,"BD")</f>
        <v>7</v>
      </c>
      <c r="D108" s="114">
        <f>+COUNTIF(C22:AM22,"BH")</f>
        <v>0</v>
      </c>
      <c r="E108" s="114">
        <f>+COUNTIF(C22:AM22,"IN")</f>
        <v>0</v>
      </c>
      <c r="F108" s="114">
        <f>+COUNTIF(C22:AM22,"MD")</f>
        <v>0</v>
      </c>
      <c r="G108" s="114">
        <f>+COUNTIF(C22:AM22,"NP")</f>
        <v>9</v>
      </c>
      <c r="H108" s="114">
        <f>+COUNTIF(C22:AM22,"PK")</f>
        <v>0</v>
      </c>
      <c r="I108" s="114">
        <f>+COUNTIF(C22:AM22,"SL")</f>
        <v>0</v>
      </c>
      <c r="J108" s="114">
        <f>+COUNTIF(C22:AM22,"PO")</f>
        <v>0</v>
      </c>
      <c r="K108" s="114">
        <f>+COUNTIF(C22:AM22,"MT")</f>
        <v>0</v>
      </c>
      <c r="L108" s="114">
        <f>+COUNTIF(C22:AM22,"T")</f>
        <v>2</v>
      </c>
      <c r="M108" s="114">
        <f>+COUNTIF(C22:AM22,"UN")</f>
        <v>2</v>
      </c>
      <c r="N108" s="114">
        <f>+COUNTIF(C22:AM22,"AL")</f>
        <v>3</v>
      </c>
      <c r="O108" s="114">
        <f>+COUNTIF(C22:AM22,"ML")</f>
        <v>0</v>
      </c>
      <c r="P108" s="114">
        <f>+COUNTIF(C22:AN22,"VT")</f>
        <v>0</v>
      </c>
      <c r="Q108" s="114">
        <f>+COUNTIF(C22:AM22,"WE")</f>
        <v>7</v>
      </c>
      <c r="R108" s="742">
        <f t="shared" si="0"/>
        <v>18</v>
      </c>
      <c r="S108" s="742"/>
      <c r="T108" s="742">
        <f t="shared" si="1"/>
        <v>30</v>
      </c>
      <c r="U108" s="743"/>
      <c r="V108" s="9"/>
      <c r="W108" s="402" t="s">
        <v>101</v>
      </c>
      <c r="X108" s="403"/>
      <c r="Y108" s="403"/>
      <c r="Z108" s="403"/>
      <c r="AA108" s="402" t="s">
        <v>78</v>
      </c>
      <c r="AB108" s="403"/>
      <c r="AC108" s="403"/>
      <c r="AD108" s="403"/>
      <c r="AE108" s="404"/>
      <c r="AF108" s="404"/>
      <c r="AG108" s="405" t="s">
        <v>82</v>
      </c>
      <c r="AH108" s="404"/>
      <c r="AI108" s="404"/>
      <c r="AJ108" s="404"/>
      <c r="AK108" s="404"/>
      <c r="AL108" s="404"/>
      <c r="AM108" s="406"/>
      <c r="AN108" s="10"/>
      <c r="AO108" s="10"/>
    </row>
    <row r="109" spans="1:41" ht="15">
      <c r="A109" s="784"/>
      <c r="B109" s="69" t="s">
        <v>22</v>
      </c>
      <c r="C109" s="114">
        <f>+COUNTIF(C23:AM23,"BD")</f>
        <v>7</v>
      </c>
      <c r="D109" s="114">
        <f>+COUNTIF(C23:AM23,"BH")</f>
        <v>0</v>
      </c>
      <c r="E109" s="114">
        <f>+COUNTIF(C23:AM23,"IN")</f>
        <v>0</v>
      </c>
      <c r="F109" s="114">
        <f>+COUNTIF(C23:AM23,"MD")</f>
        <v>0</v>
      </c>
      <c r="G109" s="114">
        <f>+COUNTIF(C23:AM23,"NP")</f>
        <v>9</v>
      </c>
      <c r="H109" s="114">
        <f>+COUNTIF(C23:AM23,"PK")</f>
        <v>0</v>
      </c>
      <c r="I109" s="114">
        <f>+COUNTIF(C23:AM23,"SL")</f>
        <v>0</v>
      </c>
      <c r="J109" s="114">
        <f>+COUNTIF(C23:AM23,"PO")</f>
        <v>0</v>
      </c>
      <c r="K109" s="114">
        <f>+COUNTIF(C23:AM23,"MT")</f>
        <v>0</v>
      </c>
      <c r="L109" s="114">
        <f>+COUNTIF(C23:AM23,"T")</f>
        <v>1</v>
      </c>
      <c r="M109" s="114">
        <f>+COUNTIF(C23:AM23,"UN")</f>
        <v>2</v>
      </c>
      <c r="N109" s="114">
        <f>+COUNTIF(C23:AM23,"AL")</f>
        <v>3</v>
      </c>
      <c r="O109" s="114">
        <f>+COUNTIF(C23:AM23,"ML")</f>
        <v>0</v>
      </c>
      <c r="P109" s="114">
        <f>+COUNTIF(C23:AN23,"VT")</f>
        <v>0</v>
      </c>
      <c r="Q109" s="114">
        <f>+COUNTIF(C23:AM23,"WE")</f>
        <v>8</v>
      </c>
      <c r="R109" s="742">
        <f t="shared" si="0"/>
        <v>17</v>
      </c>
      <c r="S109" s="742"/>
      <c r="T109" s="742">
        <f t="shared" si="1"/>
        <v>30</v>
      </c>
      <c r="U109" s="743"/>
      <c r="V109" s="9"/>
      <c r="W109" s="402" t="s">
        <v>102</v>
      </c>
      <c r="X109" s="403"/>
      <c r="Y109" s="403"/>
      <c r="Z109" s="403"/>
      <c r="AA109" s="402" t="s">
        <v>79</v>
      </c>
      <c r="AB109" s="403"/>
      <c r="AC109" s="403"/>
      <c r="AD109" s="403"/>
      <c r="AE109" s="404"/>
      <c r="AF109" s="404"/>
      <c r="AG109" s="405" t="s">
        <v>81</v>
      </c>
      <c r="AH109" s="404"/>
      <c r="AI109" s="404"/>
      <c r="AJ109" s="404"/>
      <c r="AK109" s="404"/>
      <c r="AL109" s="404"/>
      <c r="AM109" s="406"/>
      <c r="AN109" s="10"/>
      <c r="AO109" s="10"/>
    </row>
    <row r="110" spans="1:41" ht="15">
      <c r="A110" s="784"/>
      <c r="B110" s="71" t="s">
        <v>20</v>
      </c>
      <c r="C110" s="114">
        <f>+COUNTIF(C24:AM24,"BD")</f>
        <v>7</v>
      </c>
      <c r="D110" s="114">
        <f>+COUNTIF(C24:AM24,"BH")</f>
        <v>0</v>
      </c>
      <c r="E110" s="114">
        <f>+COUNTIF(C24:AM24,"IN")</f>
        <v>0</v>
      </c>
      <c r="F110" s="114">
        <f>+COUNTIF(C24:AM24,"MD")</f>
        <v>0</v>
      </c>
      <c r="G110" s="114">
        <f>+COUNTIF(C24:AM24,"NP")</f>
        <v>9</v>
      </c>
      <c r="H110" s="114">
        <f>+COUNTIF(C24:AM24,"PK")</f>
        <v>0</v>
      </c>
      <c r="I110" s="114">
        <f>+COUNTIF(C24:AM24,"SL")</f>
        <v>0</v>
      </c>
      <c r="J110" s="114">
        <f>+COUNTIF(C24:AM24,"PO")</f>
        <v>0</v>
      </c>
      <c r="K110" s="114">
        <f>+COUNTIF(C24:AM24,"MT")</f>
        <v>0</v>
      </c>
      <c r="L110" s="114">
        <f>+COUNTIF(C24:AM24,"T")</f>
        <v>1</v>
      </c>
      <c r="M110" s="114">
        <f>+COUNTIF(C24:AM24,"UN")</f>
        <v>3</v>
      </c>
      <c r="N110" s="114">
        <f>+COUNTIF(C24:AM24,"AL")</f>
        <v>3</v>
      </c>
      <c r="O110" s="114">
        <f>+COUNTIF(C24:AM24,"ML")</f>
        <v>0</v>
      </c>
      <c r="P110" s="114">
        <f>+COUNTIF(C24:AN24,"VT")</f>
        <v>0</v>
      </c>
      <c r="Q110" s="114">
        <f>+COUNTIF(C24:AM24,"WE")</f>
        <v>7</v>
      </c>
      <c r="R110" s="742">
        <f t="shared" si="0"/>
        <v>17</v>
      </c>
      <c r="S110" s="742"/>
      <c r="T110" s="742">
        <f t="shared" si="1"/>
        <v>30</v>
      </c>
      <c r="U110" s="743"/>
      <c r="V110" s="9"/>
      <c r="W110" s="402" t="s">
        <v>75</v>
      </c>
      <c r="X110" s="403"/>
      <c r="Y110" s="403"/>
      <c r="Z110" s="403"/>
      <c r="AA110" s="402" t="s">
        <v>80</v>
      </c>
      <c r="AB110" s="403"/>
      <c r="AC110" s="403"/>
      <c r="AD110" s="403"/>
      <c r="AE110" s="404"/>
      <c r="AF110" s="404"/>
      <c r="AG110" s="405" t="s">
        <v>84</v>
      </c>
      <c r="AH110" s="404"/>
      <c r="AI110" s="404"/>
      <c r="AJ110" s="404"/>
      <c r="AK110" s="404"/>
      <c r="AL110" s="404"/>
      <c r="AM110" s="406"/>
      <c r="AN110" s="10"/>
      <c r="AO110" s="10"/>
    </row>
    <row r="111" spans="1:41" ht="15.75" thickBot="1">
      <c r="A111" s="785"/>
      <c r="B111" s="359" t="s">
        <v>36</v>
      </c>
      <c r="C111" s="360">
        <f>+COUNTIF(C25:AM25,"BD")</f>
        <v>0</v>
      </c>
      <c r="D111" s="360">
        <f>+COUNTIF(C25:AM25,"BH")</f>
        <v>0</v>
      </c>
      <c r="E111" s="360">
        <f>+COUNTIF(C25:AM25,"IN")</f>
        <v>0</v>
      </c>
      <c r="F111" s="360">
        <f>+COUNTIF(C25:AM25,"MD")</f>
        <v>0</v>
      </c>
      <c r="G111" s="360">
        <f>+COUNTIF(C25:AM25,"NP")</f>
        <v>0</v>
      </c>
      <c r="H111" s="360">
        <f>+COUNTIF(C25:AM25,"PK")</f>
        <v>0</v>
      </c>
      <c r="I111" s="360">
        <f>+COUNTIF(C25:AM25,"SL")</f>
        <v>0</v>
      </c>
      <c r="J111" s="360">
        <f>+COUNTIF(C25:AM25,"PO")</f>
        <v>12</v>
      </c>
      <c r="K111" s="360">
        <f>+COUNTIF(C25:AM25,"MT")</f>
        <v>0</v>
      </c>
      <c r="L111" s="360">
        <f>+COUNTIF(C25:AM25,"T")</f>
        <v>0</v>
      </c>
      <c r="M111" s="360">
        <f>+COUNTIF(C25:AM25,"UN")</f>
        <v>3</v>
      </c>
      <c r="N111" s="360">
        <f>+COUNTIF(C25:AM25,"AL")</f>
        <v>7</v>
      </c>
      <c r="O111" s="360">
        <f>+COUNTIF(C25:AM25,"ML")</f>
        <v>0</v>
      </c>
      <c r="P111" s="360">
        <f>+COUNTIF(C25:AN25,"VT")</f>
        <v>0</v>
      </c>
      <c r="Q111" s="360">
        <f>+COUNTIF(C25:AM25,"WE")</f>
        <v>8</v>
      </c>
      <c r="R111" s="742">
        <f aca="true" t="shared" si="2" ref="R111:R116">+SUM(C111:L111)</f>
        <v>12</v>
      </c>
      <c r="S111" s="742"/>
      <c r="T111" s="744">
        <f t="shared" si="1"/>
        <v>30</v>
      </c>
      <c r="U111" s="851"/>
      <c r="V111" s="9"/>
      <c r="W111" s="407" t="s">
        <v>76</v>
      </c>
      <c r="X111" s="408"/>
      <c r="Y111" s="408"/>
      <c r="Z111" s="408"/>
      <c r="AA111" s="407" t="s">
        <v>85</v>
      </c>
      <c r="AB111" s="408"/>
      <c r="AC111" s="408"/>
      <c r="AD111" s="408"/>
      <c r="AE111" s="409"/>
      <c r="AF111" s="409"/>
      <c r="AG111" s="410" t="s">
        <v>104</v>
      </c>
      <c r="AH111" s="409"/>
      <c r="AI111" s="409"/>
      <c r="AJ111" s="409"/>
      <c r="AK111" s="411"/>
      <c r="AL111" s="409"/>
      <c r="AM111" s="412"/>
      <c r="AN111" s="10"/>
      <c r="AO111" s="10"/>
    </row>
    <row r="112" spans="1:34" ht="15">
      <c r="A112" s="783" t="s">
        <v>3</v>
      </c>
      <c r="B112" s="357" t="s">
        <v>19</v>
      </c>
      <c r="C112" s="358">
        <f>+COUNTIF(C32:AM32,"BD")</f>
        <v>9</v>
      </c>
      <c r="D112" s="358">
        <f>+COUNTIF(C32:AM32,"BH")</f>
        <v>0</v>
      </c>
      <c r="E112" s="358">
        <f>+COUNTIF(C32:AM32,"IN")</f>
        <v>0</v>
      </c>
      <c r="F112" s="358">
        <f>+COUNTIF(C32:AM32,"MD")</f>
        <v>0</v>
      </c>
      <c r="G112" s="358">
        <f>+COUNTIF(C32:AM32,"NP")</f>
        <v>11</v>
      </c>
      <c r="H112" s="358">
        <f>+COUNTIF(C32:AM32,"PK")</f>
        <v>0</v>
      </c>
      <c r="I112" s="358">
        <f>+COUNTIF(C32:AM32,"SL")</f>
        <v>0</v>
      </c>
      <c r="J112" s="358">
        <f>+COUNTIF(C32:AM32,"PO")</f>
        <v>0</v>
      </c>
      <c r="K112" s="358">
        <f>+COUNTIF(C32:AM32,"MT")</f>
        <v>0</v>
      </c>
      <c r="L112" s="358">
        <f>+COUNTIF(C32:AM32,"T")</f>
        <v>2</v>
      </c>
      <c r="M112" s="358">
        <f>+COUNTIF(C32:AM32,"UN")</f>
        <v>0</v>
      </c>
      <c r="N112" s="358">
        <f>+COUNTIF(C32:AM32,"AL")</f>
        <v>0</v>
      </c>
      <c r="O112" s="358">
        <f>+COUNTIF(C32:AM32,"ML")</f>
        <v>0</v>
      </c>
      <c r="P112" s="358">
        <f>+COUNTIF(C32:AN32,"VT")</f>
        <v>0</v>
      </c>
      <c r="Q112" s="358">
        <f>+COUNTIF(C32:AM32,"WE")</f>
        <v>9</v>
      </c>
      <c r="R112" s="756">
        <f t="shared" si="2"/>
        <v>22</v>
      </c>
      <c r="S112" s="756"/>
      <c r="T112" s="756">
        <f t="shared" si="1"/>
        <v>31</v>
      </c>
      <c r="U112" s="802"/>
      <c r="AH112" s="1"/>
    </row>
    <row r="113" spans="1:34" ht="15">
      <c r="A113" s="784"/>
      <c r="B113" s="67" t="s">
        <v>21</v>
      </c>
      <c r="C113" s="114">
        <f>+COUNTIF(C33:AM33,"BD")</f>
        <v>9</v>
      </c>
      <c r="D113" s="114">
        <f>+COUNTIF(C33:AM33,"BH")</f>
        <v>0</v>
      </c>
      <c r="E113" s="114">
        <f>+COUNTIF(C33:AM33,"IN")</f>
        <v>0</v>
      </c>
      <c r="F113" s="114">
        <f>+COUNTIF(C33:AM33,"MD")</f>
        <v>0</v>
      </c>
      <c r="G113" s="114">
        <f>+COUNTIF(C33:AM33,"NP")</f>
        <v>11</v>
      </c>
      <c r="H113" s="114">
        <f>+COUNTIF(C33:AM33,"PK")</f>
        <v>0</v>
      </c>
      <c r="I113" s="114">
        <f>+COUNTIF(C33:AM33,"SL")</f>
        <v>0</v>
      </c>
      <c r="J113" s="114">
        <f>+COUNTIF(C33:AM33,"PO")</f>
        <v>0</v>
      </c>
      <c r="K113" s="114">
        <f>+COUNTIF(C33:AM33,"MT")</f>
        <v>0</v>
      </c>
      <c r="L113" s="114">
        <f>+COUNTIF(C33:AM33,"T")</f>
        <v>2</v>
      </c>
      <c r="M113" s="114">
        <f>+COUNTIF(C33:AM33,"UN")</f>
        <v>0</v>
      </c>
      <c r="N113" s="114">
        <f>+COUNTIF(C33:AM33,"AL")</f>
        <v>0</v>
      </c>
      <c r="O113" s="114">
        <f>+COUNTIF(C33:AM33,"ML")</f>
        <v>0</v>
      </c>
      <c r="P113" s="114">
        <f>+COUNTIF(C33:AN33,"VT")</f>
        <v>0</v>
      </c>
      <c r="Q113" s="114">
        <f>+COUNTIF(C33:AM33,"WE")</f>
        <v>9</v>
      </c>
      <c r="R113" s="742">
        <f t="shared" si="2"/>
        <v>22</v>
      </c>
      <c r="S113" s="742"/>
      <c r="T113" s="742">
        <f t="shared" si="1"/>
        <v>31</v>
      </c>
      <c r="U113" s="743"/>
      <c r="AH113" s="1"/>
    </row>
    <row r="114" spans="1:33" ht="15">
      <c r="A114" s="784"/>
      <c r="B114" s="69" t="s">
        <v>22</v>
      </c>
      <c r="C114" s="114">
        <f>+COUNTIF(C34:AM34,"BD")</f>
        <v>9</v>
      </c>
      <c r="D114" s="114">
        <f>+COUNTIF(C34:AM34,"BH")</f>
        <v>0</v>
      </c>
      <c r="E114" s="114">
        <f>+COUNTIF(C34:AM34,"IN")</f>
        <v>0</v>
      </c>
      <c r="F114" s="114">
        <f>+COUNTIF(C34:AM34,"MD")</f>
        <v>0</v>
      </c>
      <c r="G114" s="114">
        <f>+COUNTIF(C34:AM34,"NP")</f>
        <v>11</v>
      </c>
      <c r="H114" s="114">
        <f>+COUNTIF(C34:AM34,"PK")</f>
        <v>0</v>
      </c>
      <c r="I114" s="114">
        <f>+COUNTIF(C34:AM34,"SL")</f>
        <v>0</v>
      </c>
      <c r="J114" s="114">
        <f>+COUNTIF(C34:AM34,"PO")</f>
        <v>0</v>
      </c>
      <c r="K114" s="114">
        <f>+COUNTIF(C34:AM34,"MT")</f>
        <v>0</v>
      </c>
      <c r="L114" s="114">
        <f>+COUNTIF(C34:AM34,"T")</f>
        <v>2</v>
      </c>
      <c r="M114" s="114">
        <f>+COUNTIF(C34:AM34,"UN")</f>
        <v>0</v>
      </c>
      <c r="N114" s="114">
        <f>+COUNTIF(C34:AM34,"AL")</f>
        <v>0</v>
      </c>
      <c r="O114" s="114">
        <f>+COUNTIF(C34:AM34,"ML")</f>
        <v>0</v>
      </c>
      <c r="P114" s="114">
        <f>+COUNTIF(C34:AN34,"VT")</f>
        <v>0</v>
      </c>
      <c r="Q114" s="114">
        <f>+COUNTIF(C34:AM34,"WE")</f>
        <v>9</v>
      </c>
      <c r="R114" s="742">
        <f t="shared" si="2"/>
        <v>22</v>
      </c>
      <c r="S114" s="742"/>
      <c r="T114" s="742">
        <f t="shared" si="1"/>
        <v>31</v>
      </c>
      <c r="U114" s="743"/>
      <c r="X114" s="417"/>
      <c r="Y114" s="417"/>
      <c r="Z114" s="417"/>
      <c r="AA114" s="417"/>
      <c r="AB114" s="417"/>
      <c r="AC114" s="417"/>
      <c r="AD114" s="417"/>
      <c r="AE114" s="417"/>
      <c r="AF114" s="417"/>
      <c r="AG114" s="417"/>
    </row>
    <row r="115" spans="1:34" ht="15">
      <c r="A115" s="784"/>
      <c r="B115" s="71" t="s">
        <v>20</v>
      </c>
      <c r="C115" s="114">
        <f>+COUNTIF(C35:AM35,"BD")</f>
        <v>9</v>
      </c>
      <c r="D115" s="114">
        <f>+COUNTIF(C35:AM35,"BH")</f>
        <v>0</v>
      </c>
      <c r="E115" s="114">
        <f>+COUNTIF(C35:AM35,"IN")</f>
        <v>0</v>
      </c>
      <c r="F115" s="114">
        <f>+COUNTIF(C35:AM35,"MD")</f>
        <v>0</v>
      </c>
      <c r="G115" s="114">
        <f>+COUNTIF(C35:AM35,"NP")</f>
        <v>11</v>
      </c>
      <c r="H115" s="114">
        <f>+COUNTIF(C35:AM35,"PK")</f>
        <v>0</v>
      </c>
      <c r="I115" s="114">
        <f>+COUNTIF(C35:AM35,"SL")</f>
        <v>0</v>
      </c>
      <c r="J115" s="114">
        <f>+COUNTIF(C35:AM35,"PO")</f>
        <v>0</v>
      </c>
      <c r="K115" s="114">
        <f>+COUNTIF(C35:AM35,"MT")</f>
        <v>0</v>
      </c>
      <c r="L115" s="114">
        <f>+COUNTIF(C35:AM35,"T")</f>
        <v>2</v>
      </c>
      <c r="M115" s="114">
        <f>+COUNTIF(C35:AM35,"UN")</f>
        <v>0</v>
      </c>
      <c r="N115" s="114">
        <f>+COUNTIF(C35:AM35,"AL")</f>
        <v>0</v>
      </c>
      <c r="O115" s="114">
        <f>+COUNTIF(C35:AM35,"ML")</f>
        <v>0</v>
      </c>
      <c r="P115" s="114">
        <f>+COUNTIF(C35:AN35,"VT")</f>
        <v>0</v>
      </c>
      <c r="Q115" s="114">
        <f>+COUNTIF(C35:AM35,"WE")</f>
        <v>9</v>
      </c>
      <c r="R115" s="742">
        <f t="shared" si="2"/>
        <v>22</v>
      </c>
      <c r="S115" s="742"/>
      <c r="T115" s="742">
        <f t="shared" si="1"/>
        <v>31</v>
      </c>
      <c r="U115" s="743"/>
      <c r="AH115" s="1"/>
    </row>
    <row r="116" spans="1:34" ht="15.75" thickBot="1">
      <c r="A116" s="785"/>
      <c r="B116" s="359" t="s">
        <v>36</v>
      </c>
      <c r="C116" s="360">
        <f>+COUNTIF(C36:AM36,"BD")</f>
        <v>0</v>
      </c>
      <c r="D116" s="360">
        <f>+COUNTIF(C36:AM36,"BH")</f>
        <v>0</v>
      </c>
      <c r="E116" s="360">
        <f>+COUNTIF(C36:AM36,"IN")</f>
        <v>0</v>
      </c>
      <c r="F116" s="360">
        <f>+COUNTIF(C36:AM36,"MD")</f>
        <v>0</v>
      </c>
      <c r="G116" s="360">
        <f>+COUNTIF(C36:AM36,"NP")</f>
        <v>0</v>
      </c>
      <c r="H116" s="360">
        <f>+COUNTIF(C36:AM36,"PK")</f>
        <v>0</v>
      </c>
      <c r="I116" s="360">
        <f>+COUNTIF(C36:AM36,"SL")</f>
        <v>0</v>
      </c>
      <c r="J116" s="360">
        <f>+COUNTIF(C36:AM36,"PO")</f>
        <v>19</v>
      </c>
      <c r="K116" s="360">
        <f>+COUNTIF(C36:AM36,"MT")</f>
        <v>0</v>
      </c>
      <c r="L116" s="360">
        <f>+COUNTIF(C36:AM36,"T")</f>
        <v>0</v>
      </c>
      <c r="M116" s="360">
        <f>+COUNTIF(C36:AM36,"UN")</f>
        <v>2</v>
      </c>
      <c r="N116" s="360">
        <f>+COUNTIF(C36:AM36,"AL")</f>
        <v>0</v>
      </c>
      <c r="O116" s="360">
        <f>+COUNTIF(C36:AM36,"ML")</f>
        <v>0</v>
      </c>
      <c r="P116" s="360">
        <f>+COUNTIF(C36:AN36,"VT")</f>
        <v>0</v>
      </c>
      <c r="Q116" s="360">
        <f>+COUNTIF(C36:AM36,"WE")</f>
        <v>10</v>
      </c>
      <c r="R116" s="744">
        <f t="shared" si="2"/>
        <v>19</v>
      </c>
      <c r="S116" s="744"/>
      <c r="T116" s="744">
        <f t="shared" si="1"/>
        <v>31</v>
      </c>
      <c r="U116" s="851"/>
      <c r="AH116" s="1"/>
    </row>
    <row r="117" spans="1:34" ht="15">
      <c r="A117" s="783" t="s">
        <v>5</v>
      </c>
      <c r="B117" s="357" t="s">
        <v>19</v>
      </c>
      <c r="C117" s="358">
        <f>+COUNTIF(C39:AM39,"BD")</f>
        <v>0</v>
      </c>
      <c r="D117" s="358">
        <f>+COUNTIF(C39:AM39,"BH")</f>
        <v>0</v>
      </c>
      <c r="E117" s="358">
        <f>+COUNTIF(C39:AM39,"IN")</f>
        <v>0</v>
      </c>
      <c r="F117" s="358">
        <f>+COUNTIF(C39:AM39,"MD")</f>
        <v>0</v>
      </c>
      <c r="G117" s="358">
        <f>+COUNTIF(C39:AM39,"NP")</f>
        <v>0</v>
      </c>
      <c r="H117" s="358">
        <f>+COUNTIF(C39:AM39,"PK")</f>
        <v>10</v>
      </c>
      <c r="I117" s="358">
        <f>+COUNTIF(C39:AM39,"SL")</f>
        <v>2</v>
      </c>
      <c r="J117" s="358">
        <f>+COUNTIF(C39:AM39,"PO")</f>
        <v>3</v>
      </c>
      <c r="K117" s="358">
        <f>+COUNTIF(C39:AM39,"MT")</f>
        <v>6</v>
      </c>
      <c r="L117" s="358">
        <f>+COUNTIF(C39:AM39,"T")</f>
        <v>2</v>
      </c>
      <c r="M117" s="358">
        <f>+COUNTIF(C39:AM39,"UN")</f>
        <v>0</v>
      </c>
      <c r="N117" s="358">
        <f>+COUNTIF(C39:AM39,"AL")</f>
        <v>0</v>
      </c>
      <c r="O117" s="358">
        <f>+COUNTIF(C39:AM39,"ML")</f>
        <v>0</v>
      </c>
      <c r="P117" s="358">
        <f>+COUNTIF(C39:AN39,"VT")</f>
        <v>0</v>
      </c>
      <c r="Q117" s="358">
        <f>+COUNTIF(C39:AM39,"WE")</f>
        <v>7</v>
      </c>
      <c r="R117" s="756">
        <f aca="true" t="shared" si="3" ref="R117:R151">+SUM(C117:L117)</f>
        <v>23</v>
      </c>
      <c r="S117" s="756"/>
      <c r="T117" s="756">
        <f t="shared" si="1"/>
        <v>30</v>
      </c>
      <c r="U117" s="802"/>
      <c r="AH117" s="1"/>
    </row>
    <row r="118" spans="1:34" ht="15">
      <c r="A118" s="784"/>
      <c r="B118" s="67" t="s">
        <v>21</v>
      </c>
      <c r="C118" s="114">
        <f>+COUNTIF(C40:AM40,"BD")</f>
        <v>0</v>
      </c>
      <c r="D118" s="114">
        <f>+COUNTIF(C40:AM40,"BH")</f>
        <v>0</v>
      </c>
      <c r="E118" s="114">
        <f>+COUNTIF(C40:AM40,"IN")</f>
        <v>0</v>
      </c>
      <c r="F118" s="114">
        <f>+COUNTIF(C40:AM40,"MD")</f>
        <v>0</v>
      </c>
      <c r="G118" s="114">
        <f>+COUNTIF(C40:AM40,"NP")</f>
        <v>0</v>
      </c>
      <c r="H118" s="114">
        <f>+COUNTIF(C40:AM40,"PK")</f>
        <v>10</v>
      </c>
      <c r="I118" s="114">
        <f>+COUNTIF(C40:AM40,"SL")</f>
        <v>2</v>
      </c>
      <c r="J118" s="114">
        <f>+COUNTIF(C40:AM40,"PO")</f>
        <v>3</v>
      </c>
      <c r="K118" s="114">
        <f>+COUNTIF(C40:AM40,"MT")</f>
        <v>6</v>
      </c>
      <c r="L118" s="114">
        <f>+COUNTIF(C40:AM40,"T")</f>
        <v>2</v>
      </c>
      <c r="M118" s="114">
        <f>+COUNTIF(C40:AM40,"UN")</f>
        <v>0</v>
      </c>
      <c r="N118" s="114">
        <f>+COUNTIF(C40:AM40,"AL")</f>
        <v>0</v>
      </c>
      <c r="O118" s="114">
        <f>+COUNTIF(C40:AM40,"ML")</f>
        <v>0</v>
      </c>
      <c r="P118" s="114">
        <f>+COUNTIF(C40:AN40,"VT")</f>
        <v>0</v>
      </c>
      <c r="Q118" s="114">
        <f>+COUNTIF(C40:AM40,"WE")</f>
        <v>7</v>
      </c>
      <c r="R118" s="742">
        <f t="shared" si="3"/>
        <v>23</v>
      </c>
      <c r="S118" s="742"/>
      <c r="T118" s="742">
        <f t="shared" si="1"/>
        <v>30</v>
      </c>
      <c r="U118" s="743"/>
      <c r="AH118" s="1"/>
    </row>
    <row r="119" spans="1:34" ht="15">
      <c r="A119" s="784"/>
      <c r="B119" s="69" t="s">
        <v>22</v>
      </c>
      <c r="C119" s="114">
        <f>+COUNTIF(C41:AM41,"BD")</f>
        <v>0</v>
      </c>
      <c r="D119" s="114">
        <f>+COUNTIF(C41:AM41,"BH")</f>
        <v>0</v>
      </c>
      <c r="E119" s="114">
        <f>+COUNTIF(C41:AM41,"IN")</f>
        <v>0</v>
      </c>
      <c r="F119" s="114">
        <f>+COUNTIF(C41:AM41,"MD")</f>
        <v>0</v>
      </c>
      <c r="G119" s="114">
        <f>+COUNTIF(C41:AM41,"NP")</f>
        <v>0</v>
      </c>
      <c r="H119" s="114">
        <f>+COUNTIF(C41:AM41,"PK")</f>
        <v>10</v>
      </c>
      <c r="I119" s="114">
        <f>+COUNTIF(C41:AM41,"SL")</f>
        <v>2</v>
      </c>
      <c r="J119" s="114">
        <f>+COUNTIF(C41:AM41,"PO")</f>
        <v>3</v>
      </c>
      <c r="K119" s="114">
        <f>+COUNTIF(C41:AM41,"MT")</f>
        <v>6</v>
      </c>
      <c r="L119" s="114">
        <f>+COUNTIF(C41:AM41,"T")</f>
        <v>2</v>
      </c>
      <c r="M119" s="114">
        <f>+COUNTIF(C41:AM41,"UN")</f>
        <v>0</v>
      </c>
      <c r="N119" s="114">
        <f>+COUNTIF(C41:AM41,"AL")</f>
        <v>0</v>
      </c>
      <c r="O119" s="114">
        <f>+COUNTIF(C41:AM41,"ML")</f>
        <v>0</v>
      </c>
      <c r="P119" s="114">
        <f>+COUNTIF(C41:AN41,"VT")</f>
        <v>0</v>
      </c>
      <c r="Q119" s="114">
        <f>+COUNTIF(C41:AM41,"WE")</f>
        <v>7</v>
      </c>
      <c r="R119" s="742">
        <f t="shared" si="3"/>
        <v>23</v>
      </c>
      <c r="S119" s="742"/>
      <c r="T119" s="742">
        <f t="shared" si="1"/>
        <v>30</v>
      </c>
      <c r="U119" s="743"/>
      <c r="AH119" s="1"/>
    </row>
    <row r="120" spans="1:34" ht="15">
      <c r="A120" s="784"/>
      <c r="B120" s="71" t="s">
        <v>20</v>
      </c>
      <c r="C120" s="114">
        <f>+COUNTIF(C42:AM42,"BD")</f>
        <v>0</v>
      </c>
      <c r="D120" s="114">
        <f>+COUNTIF(C42:AM42,"BH")</f>
        <v>0</v>
      </c>
      <c r="E120" s="114">
        <f>+COUNTIF(C42:AM42,"IN")</f>
        <v>0</v>
      </c>
      <c r="F120" s="114">
        <f>+COUNTIF(C42:AM42,"MD")</f>
        <v>0</v>
      </c>
      <c r="G120" s="114">
        <f>+COUNTIF(C42:AM42,"NP")</f>
        <v>0</v>
      </c>
      <c r="H120" s="114">
        <f>+COUNTIF(C42:AM42,"PK")</f>
        <v>10</v>
      </c>
      <c r="I120" s="114">
        <f>+COUNTIF(C42:AM42,"SL")</f>
        <v>2</v>
      </c>
      <c r="J120" s="114">
        <f>+COUNTIF(C42:AM42,"PO")</f>
        <v>3</v>
      </c>
      <c r="K120" s="114">
        <f>+COUNTIF(C42:AM42,"MT")</f>
        <v>6</v>
      </c>
      <c r="L120" s="114">
        <f>+COUNTIF(C42:AM42,"T")</f>
        <v>2</v>
      </c>
      <c r="M120" s="114">
        <f>+COUNTIF(C42:AM42,"UN")</f>
        <v>0</v>
      </c>
      <c r="N120" s="114">
        <f>+COUNTIF(C42:AM42,"AL")</f>
        <v>0</v>
      </c>
      <c r="O120" s="114">
        <f>+COUNTIF(C42:AM42,"ML")</f>
        <v>0</v>
      </c>
      <c r="P120" s="114">
        <f>+COUNTIF(C42:AN42,"VT")</f>
        <v>0</v>
      </c>
      <c r="Q120" s="114">
        <f>+COUNTIF(C42:AM42,"WE")</f>
        <v>7</v>
      </c>
      <c r="R120" s="742">
        <f t="shared" si="3"/>
        <v>23</v>
      </c>
      <c r="S120" s="742"/>
      <c r="T120" s="742">
        <f t="shared" si="1"/>
        <v>30</v>
      </c>
      <c r="U120" s="743"/>
      <c r="AH120" s="1"/>
    </row>
    <row r="121" spans="1:34" ht="15.75" thickBot="1">
      <c r="A121" s="785"/>
      <c r="B121" s="359" t="s">
        <v>36</v>
      </c>
      <c r="C121" s="360">
        <f>+COUNTIF(C43:AM43,"BD")</f>
        <v>0</v>
      </c>
      <c r="D121" s="360">
        <f>+COUNTIF(C43:AM43,"BH")</f>
        <v>0</v>
      </c>
      <c r="E121" s="360">
        <f>+COUNTIF(C43:AM43,"IN")</f>
        <v>0</v>
      </c>
      <c r="F121" s="360">
        <f>+COUNTIF(C43:AM43,"MD")</f>
        <v>0</v>
      </c>
      <c r="G121" s="360">
        <f>+COUNTIF(C43:AM43,"NP")</f>
        <v>0</v>
      </c>
      <c r="H121" s="360">
        <f>+COUNTIF(C43:AM43,"PK")</f>
        <v>0</v>
      </c>
      <c r="I121" s="360">
        <f>+COUNTIF(C43:AM43,"SL")</f>
        <v>0</v>
      </c>
      <c r="J121" s="360">
        <f>+COUNTIF(C43:AM43,"PO")</f>
        <v>15</v>
      </c>
      <c r="K121" s="360">
        <f>+COUNTIF(C43:AM43,"MT")</f>
        <v>6</v>
      </c>
      <c r="L121" s="360">
        <f>+COUNTIF(C43:AM43,"T")</f>
        <v>2</v>
      </c>
      <c r="M121" s="360">
        <f>+COUNTIF(C43:AM43,"UN")</f>
        <v>0</v>
      </c>
      <c r="N121" s="360">
        <f>+COUNTIF(C43:AM43,"AL")</f>
        <v>0</v>
      </c>
      <c r="O121" s="360">
        <f>+COUNTIF(C43:AM43,"ML")</f>
        <v>0</v>
      </c>
      <c r="P121" s="360">
        <f>+COUNTIF(C43:AN43,"VT")</f>
        <v>0</v>
      </c>
      <c r="Q121" s="360">
        <f>+COUNTIF(C43:AM43,"WE")</f>
        <v>7</v>
      </c>
      <c r="R121" s="744">
        <f t="shared" si="3"/>
        <v>23</v>
      </c>
      <c r="S121" s="744"/>
      <c r="T121" s="744">
        <f t="shared" si="1"/>
        <v>30</v>
      </c>
      <c r="U121" s="851"/>
      <c r="AH121" s="1"/>
    </row>
    <row r="122" spans="1:34" ht="15" customHeight="1">
      <c r="A122" s="783" t="s">
        <v>6</v>
      </c>
      <c r="B122" s="357" t="s">
        <v>19</v>
      </c>
      <c r="C122" s="358">
        <f>+COUNTIF(C45:AM45,"BD")</f>
        <v>0</v>
      </c>
      <c r="D122" s="358">
        <f>+COUNTIF(C45:AM45,"BH")</f>
        <v>0</v>
      </c>
      <c r="E122" s="358">
        <f>+COUNTIF(C45:AM45,"IN")</f>
        <v>0</v>
      </c>
      <c r="F122" s="358">
        <f>+COUNTIF(C45:AM45,"MD")</f>
        <v>10</v>
      </c>
      <c r="G122" s="358">
        <f>+COUNTIF(C45:AM45,"NP")</f>
        <v>0</v>
      </c>
      <c r="H122" s="358">
        <f>+COUNTIF(C45:AM45,"PK")</f>
        <v>0</v>
      </c>
      <c r="I122" s="358">
        <f>+COUNTIF(C45:AM45,"SL")</f>
        <v>13</v>
      </c>
      <c r="J122" s="358">
        <f>+COUNTIF(C45:AM45,"PO")</f>
        <v>0</v>
      </c>
      <c r="K122" s="358">
        <f>+COUNTIF(C45:AM45,"MT")</f>
        <v>0</v>
      </c>
      <c r="L122" s="358">
        <f>+COUNTIF(C45:AM45,"T")</f>
        <v>2</v>
      </c>
      <c r="M122" s="358">
        <f>+COUNTIF(C45:AM45,"UN")</f>
        <v>0</v>
      </c>
      <c r="N122" s="358">
        <f>+COUNTIF(C45:AM45,"AL")</f>
        <v>0</v>
      </c>
      <c r="O122" s="358">
        <f>+COUNTIF(C45:AM45,"ML")</f>
        <v>0</v>
      </c>
      <c r="P122" s="358">
        <f>+COUNTIF(C45:AN45,"VT")</f>
        <v>0</v>
      </c>
      <c r="Q122" s="358">
        <f>+COUNTIF(C45:AM45,"WE")</f>
        <v>6</v>
      </c>
      <c r="R122" s="756">
        <f t="shared" si="3"/>
        <v>25</v>
      </c>
      <c r="S122" s="756"/>
      <c r="T122" s="756">
        <f t="shared" si="1"/>
        <v>31</v>
      </c>
      <c r="U122" s="802"/>
      <c r="AH122" s="1"/>
    </row>
    <row r="123" spans="1:34" ht="15">
      <c r="A123" s="784"/>
      <c r="B123" s="67" t="s">
        <v>21</v>
      </c>
      <c r="C123" s="114">
        <f>+COUNTIF(C46:AM46,"BD")</f>
        <v>0</v>
      </c>
      <c r="D123" s="114">
        <f>+COUNTIF(C46:AM46,"BH")</f>
        <v>0</v>
      </c>
      <c r="E123" s="114">
        <f>+COUNTIF(C46:AM46,"IN")</f>
        <v>0</v>
      </c>
      <c r="F123" s="114">
        <f>+COUNTIF(C46:AM46,"MD")</f>
        <v>10</v>
      </c>
      <c r="G123" s="114">
        <f>+COUNTIF(C46:AM46,"NP")</f>
        <v>0</v>
      </c>
      <c r="H123" s="114">
        <f>+COUNTIF(C46:AM46,"PK")</f>
        <v>0</v>
      </c>
      <c r="I123" s="114">
        <f>+COUNTIF(C46:AM46,"SL")</f>
        <v>13</v>
      </c>
      <c r="J123" s="114">
        <f>+COUNTIF(C46:AM46,"PO")</f>
        <v>0</v>
      </c>
      <c r="K123" s="114">
        <f>+COUNTIF(C46:AM46,"MT")</f>
        <v>0</v>
      </c>
      <c r="L123" s="114">
        <f>+COUNTIF(C46:AM46,"T")</f>
        <v>2</v>
      </c>
      <c r="M123" s="114">
        <f>+COUNTIF(C46:AM46,"UN")</f>
        <v>0</v>
      </c>
      <c r="N123" s="114">
        <f>+COUNTIF(C46:AM46,"AL")</f>
        <v>0</v>
      </c>
      <c r="O123" s="114">
        <f>+COUNTIF(C46:AM46,"ML")</f>
        <v>0</v>
      </c>
      <c r="P123" s="114">
        <f>+COUNTIF(C46:AN46,"VT")</f>
        <v>0</v>
      </c>
      <c r="Q123" s="114">
        <f>+COUNTIF(C46:AM46,"WE")</f>
        <v>6</v>
      </c>
      <c r="R123" s="742">
        <f t="shared" si="3"/>
        <v>25</v>
      </c>
      <c r="S123" s="742"/>
      <c r="T123" s="742">
        <f t="shared" si="1"/>
        <v>31</v>
      </c>
      <c r="U123" s="743"/>
      <c r="AH123" s="1"/>
    </row>
    <row r="124" spans="1:34" ht="15">
      <c r="A124" s="784"/>
      <c r="B124" s="69" t="s">
        <v>22</v>
      </c>
      <c r="C124" s="114">
        <f>+COUNTIF(C47:AM47,"BD")</f>
        <v>0</v>
      </c>
      <c r="D124" s="114">
        <f>+COUNTIF(C47:AM47,"BH")</f>
        <v>0</v>
      </c>
      <c r="E124" s="114">
        <f>+COUNTIF(C47:AM47,"IN")</f>
        <v>0</v>
      </c>
      <c r="F124" s="114">
        <f>+COUNTIF(C47:AM47,"MD")</f>
        <v>10</v>
      </c>
      <c r="G124" s="114">
        <f>+COUNTIF(C47:AM47,"NP")</f>
        <v>0</v>
      </c>
      <c r="H124" s="114">
        <f>+COUNTIF(C47:AM47,"PK")</f>
        <v>0</v>
      </c>
      <c r="I124" s="114">
        <f>+COUNTIF(C47:AM47,"SL")</f>
        <v>13</v>
      </c>
      <c r="J124" s="114">
        <f>+COUNTIF(C47:AM47,"PO")</f>
        <v>0</v>
      </c>
      <c r="K124" s="114">
        <f>+COUNTIF(C47:AM47,"MT")</f>
        <v>0</v>
      </c>
      <c r="L124" s="114">
        <f>+COUNTIF(C47:AM47,"T")</f>
        <v>2</v>
      </c>
      <c r="M124" s="114">
        <f>+COUNTIF(C47:AM47,"UN")</f>
        <v>0</v>
      </c>
      <c r="N124" s="114">
        <f>+COUNTIF(C47:AM47,"AL")</f>
        <v>0</v>
      </c>
      <c r="O124" s="114">
        <f>+COUNTIF(C47:AM47,"ML")</f>
        <v>0</v>
      </c>
      <c r="P124" s="114">
        <f>+COUNTIF(C47:AN47,"VT")</f>
        <v>0</v>
      </c>
      <c r="Q124" s="114">
        <f>+COUNTIF(C47:AM47,"WE")</f>
        <v>6</v>
      </c>
      <c r="R124" s="742">
        <f t="shared" si="3"/>
        <v>25</v>
      </c>
      <c r="S124" s="742"/>
      <c r="T124" s="742">
        <f t="shared" si="1"/>
        <v>31</v>
      </c>
      <c r="U124" s="743"/>
      <c r="AH124" s="1"/>
    </row>
    <row r="125" spans="1:34" ht="15">
      <c r="A125" s="784"/>
      <c r="B125" s="71" t="s">
        <v>20</v>
      </c>
      <c r="C125" s="114">
        <f>+COUNTIF(C48:AM48,"BD")</f>
        <v>0</v>
      </c>
      <c r="D125" s="114">
        <f>+COUNTIF(C48:AM48,"BH")</f>
        <v>0</v>
      </c>
      <c r="E125" s="114">
        <f>+COUNTIF(C48:AM48,"IN")</f>
        <v>0</v>
      </c>
      <c r="F125" s="114">
        <f>+COUNTIF(C48:AM48,"MD")</f>
        <v>10</v>
      </c>
      <c r="G125" s="114">
        <f>+COUNTIF(C48:AM48,"NP")</f>
        <v>0</v>
      </c>
      <c r="H125" s="114">
        <f>+COUNTIF(C48:AM48,"PK")</f>
        <v>0</v>
      </c>
      <c r="I125" s="114">
        <f>+COUNTIF(C48:AM48,"SL")</f>
        <v>13</v>
      </c>
      <c r="J125" s="114">
        <f>+COUNTIF(C48:AM48,"PO")</f>
        <v>0</v>
      </c>
      <c r="K125" s="114">
        <f>+COUNTIF(C48:AM48,"MT")</f>
        <v>0</v>
      </c>
      <c r="L125" s="114">
        <f>+COUNTIF(C48:AM48,"T")</f>
        <v>2</v>
      </c>
      <c r="M125" s="114">
        <f>+COUNTIF(C48:AM48,"UN")</f>
        <v>0</v>
      </c>
      <c r="N125" s="114">
        <f>+COUNTIF(C48:AM48,"AL")</f>
        <v>0</v>
      </c>
      <c r="O125" s="114">
        <f>+COUNTIF(C48:AM48,"ML")</f>
        <v>0</v>
      </c>
      <c r="P125" s="114">
        <f>+COUNTIF(C48:AN48,"VT")</f>
        <v>0</v>
      </c>
      <c r="Q125" s="114">
        <f>+COUNTIF(C48:AM48,"WE")</f>
        <v>6</v>
      </c>
      <c r="R125" s="742">
        <f t="shared" si="3"/>
        <v>25</v>
      </c>
      <c r="S125" s="742"/>
      <c r="T125" s="742">
        <f t="shared" si="1"/>
        <v>31</v>
      </c>
      <c r="U125" s="743"/>
      <c r="AH125" s="1"/>
    </row>
    <row r="126" spans="1:34" ht="15.75" thickBot="1">
      <c r="A126" s="785"/>
      <c r="B126" s="359" t="s">
        <v>36</v>
      </c>
      <c r="C126" s="360">
        <f>+COUNTIF(C49:AM49,"BD")</f>
        <v>0</v>
      </c>
      <c r="D126" s="360">
        <f>+COUNTIF(C49:AM49,"BH")</f>
        <v>0</v>
      </c>
      <c r="E126" s="360">
        <f>+COUNTIF(C49:AM49,"IN")</f>
        <v>0</v>
      </c>
      <c r="F126" s="360">
        <f>+COUNTIF(C49:AM49,"MD")</f>
        <v>0</v>
      </c>
      <c r="G126" s="360">
        <f>+COUNTIF(C49:AM49,"NP")</f>
        <v>0</v>
      </c>
      <c r="H126" s="360">
        <f>+COUNTIF(C49:AM49,"PK")</f>
        <v>0</v>
      </c>
      <c r="I126" s="360">
        <f>+COUNTIF(C49:AM49,"SL")</f>
        <v>1</v>
      </c>
      <c r="J126" s="360">
        <f>+COUNTIF(C49:AM49,"PO")</f>
        <v>22</v>
      </c>
      <c r="K126" s="360">
        <f>+COUNTIF(C49:AM49,"MT")</f>
        <v>0</v>
      </c>
      <c r="L126" s="360">
        <f>+COUNTIF(C49:AM49,"T")</f>
        <v>0</v>
      </c>
      <c r="M126" s="360">
        <f>+COUNTIF(C49:AM49,"UN")</f>
        <v>0</v>
      </c>
      <c r="N126" s="360">
        <f>+COUNTIF(C49:AM49,"AL")</f>
        <v>0</v>
      </c>
      <c r="O126" s="360">
        <f>+COUNTIF(C49:AM49,"ML")</f>
        <v>0</v>
      </c>
      <c r="P126" s="360">
        <f>+COUNTIF(C49:AN49,"VT")</f>
        <v>0</v>
      </c>
      <c r="Q126" s="360">
        <f>+COUNTIF(C49:AM49,"WE")</f>
        <v>8</v>
      </c>
      <c r="R126" s="744">
        <f t="shared" si="3"/>
        <v>23</v>
      </c>
      <c r="S126" s="744"/>
      <c r="T126" s="744">
        <f t="shared" si="1"/>
        <v>31</v>
      </c>
      <c r="U126" s="851"/>
      <c r="AH126" s="1"/>
    </row>
    <row r="127" spans="1:34" ht="15">
      <c r="A127" s="783" t="s">
        <v>7</v>
      </c>
      <c r="B127" s="357" t="s">
        <v>19</v>
      </c>
      <c r="C127" s="358">
        <f>+COUNTIF(C51:AM51,"BD")</f>
        <v>0</v>
      </c>
      <c r="D127" s="358">
        <f>+COUNTIF(C51:AM51,"BH")</f>
        <v>0</v>
      </c>
      <c r="E127" s="358">
        <f>+COUNTIF(C51:AM51,"IN")</f>
        <v>8</v>
      </c>
      <c r="F127" s="358">
        <f>+COUNTIF(C51:AM51,"MD")</f>
        <v>0</v>
      </c>
      <c r="G127" s="358">
        <f>+COUNTIF(C51:AM51,"NP")</f>
        <v>0</v>
      </c>
      <c r="H127" s="358">
        <f>+COUNTIF(C51:AM51,"PK")</f>
        <v>2</v>
      </c>
      <c r="I127" s="358">
        <f>+COUNTIF(C51:AM51,"SL")</f>
        <v>10</v>
      </c>
      <c r="J127" s="358">
        <f>+COUNTIF(C51:AM51,"PO")</f>
        <v>1</v>
      </c>
      <c r="K127" s="358">
        <f>+COUNTIF(C51:AM51,"MT")</f>
        <v>0</v>
      </c>
      <c r="L127" s="358">
        <f>+COUNTIF(C51:AM51,"T")</f>
        <v>1</v>
      </c>
      <c r="M127" s="358">
        <f>+COUNTIF(C51:AM51,"UN")</f>
        <v>0</v>
      </c>
      <c r="N127" s="358">
        <f>+COUNTIF(C51:AM51,"AL")</f>
        <v>0</v>
      </c>
      <c r="O127" s="358">
        <f>+COUNTIF(C51:AM51,"ML")</f>
        <v>0</v>
      </c>
      <c r="P127" s="358">
        <f>+COUNTIF(C51:AN51,"VT")</f>
        <v>0</v>
      </c>
      <c r="Q127" s="358">
        <f>+COUNTIF(C51:AM51,"WE")</f>
        <v>9</v>
      </c>
      <c r="R127" s="756">
        <f t="shared" si="3"/>
        <v>22</v>
      </c>
      <c r="S127" s="756"/>
      <c r="T127" s="756">
        <f t="shared" si="1"/>
        <v>31</v>
      </c>
      <c r="U127" s="802"/>
      <c r="AH127" s="1"/>
    </row>
    <row r="128" spans="1:34" ht="15">
      <c r="A128" s="784"/>
      <c r="B128" s="67" t="s">
        <v>21</v>
      </c>
      <c r="C128" s="114">
        <f>+COUNTIF(C52:AM52,"BD")</f>
        <v>0</v>
      </c>
      <c r="D128" s="114">
        <f>+COUNTIF(C52:AM52,"BH")</f>
        <v>0</v>
      </c>
      <c r="E128" s="114">
        <f>+COUNTIF(C52:AM52,"IN")</f>
        <v>8</v>
      </c>
      <c r="F128" s="114">
        <f>+COUNTIF(C52:AM52,"MD")</f>
        <v>0</v>
      </c>
      <c r="G128" s="114">
        <f>+COUNTIF(C52:AM52,"NP")</f>
        <v>0</v>
      </c>
      <c r="H128" s="114">
        <f>+COUNTIF(C52:AM52,"PK")</f>
        <v>2</v>
      </c>
      <c r="I128" s="114">
        <f>+COUNTIF(C52:AM52,"SL")</f>
        <v>10</v>
      </c>
      <c r="J128" s="114">
        <f>+COUNTIF(C52:AM52,"PO")</f>
        <v>1</v>
      </c>
      <c r="K128" s="114">
        <f>+COUNTIF(C52:AM52,"MT")</f>
        <v>0</v>
      </c>
      <c r="L128" s="114">
        <f>+COUNTIF(C52:AM52,"T")</f>
        <v>1</v>
      </c>
      <c r="M128" s="114">
        <f>+COUNTIF(C52:AM52,"UN")</f>
        <v>0</v>
      </c>
      <c r="N128" s="114">
        <f>+COUNTIF(C52:AM52,"AL")</f>
        <v>0</v>
      </c>
      <c r="O128" s="114">
        <f>+COUNTIF(C52:AM52,"ML")</f>
        <v>0</v>
      </c>
      <c r="P128" s="114">
        <f>+COUNTIF(C52:AN52,"VT")</f>
        <v>0</v>
      </c>
      <c r="Q128" s="114">
        <f>+COUNTIF(C52:AM52,"WE")</f>
        <v>9</v>
      </c>
      <c r="R128" s="742">
        <f t="shared" si="3"/>
        <v>22</v>
      </c>
      <c r="S128" s="742"/>
      <c r="T128" s="742">
        <f t="shared" si="1"/>
        <v>31</v>
      </c>
      <c r="U128" s="743"/>
      <c r="AH128" s="1"/>
    </row>
    <row r="129" spans="1:34" ht="15">
      <c r="A129" s="784"/>
      <c r="B129" s="69" t="s">
        <v>22</v>
      </c>
      <c r="C129" s="114">
        <f>+COUNTIF(C53:AM53,"BD")</f>
        <v>0</v>
      </c>
      <c r="D129" s="114">
        <f>+COUNTIF(C53:AM53,"BH")</f>
        <v>0</v>
      </c>
      <c r="E129" s="114">
        <f>+COUNTIF(C53:AM53,"IN")</f>
        <v>8</v>
      </c>
      <c r="F129" s="114">
        <f>+COUNTIF(C53:AM53,"MD")</f>
        <v>0</v>
      </c>
      <c r="G129" s="114">
        <f>+COUNTIF(C53:AM53,"NP")</f>
        <v>0</v>
      </c>
      <c r="H129" s="114">
        <f>+COUNTIF(C53:AM53,"PK")</f>
        <v>2</v>
      </c>
      <c r="I129" s="114">
        <f>+COUNTIF(C53:AM53,"SL")</f>
        <v>10</v>
      </c>
      <c r="J129" s="114">
        <f>+COUNTIF(C53:AM53,"PO")</f>
        <v>1</v>
      </c>
      <c r="K129" s="114">
        <f>+COUNTIF(C53:AM53,"MT")</f>
        <v>0</v>
      </c>
      <c r="L129" s="114">
        <f>+COUNTIF(C53:AM53,"T")</f>
        <v>1</v>
      </c>
      <c r="M129" s="114">
        <f>+COUNTIF(C53:AM53,"UN")</f>
        <v>0</v>
      </c>
      <c r="N129" s="114">
        <f>+COUNTIF(C53:AM53,"AL")</f>
        <v>0</v>
      </c>
      <c r="O129" s="114">
        <f>+COUNTIF(C53:AM53,"ML")</f>
        <v>0</v>
      </c>
      <c r="P129" s="114">
        <f>+COUNTIF(C53:AN53,"VT")</f>
        <v>0</v>
      </c>
      <c r="Q129" s="114">
        <f>+COUNTIF(C53:AM53,"WE")</f>
        <v>9</v>
      </c>
      <c r="R129" s="742">
        <f t="shared" si="3"/>
        <v>22</v>
      </c>
      <c r="S129" s="742"/>
      <c r="T129" s="742">
        <f t="shared" si="1"/>
        <v>31</v>
      </c>
      <c r="U129" s="743"/>
      <c r="AH129" s="1"/>
    </row>
    <row r="130" spans="1:34" ht="15">
      <c r="A130" s="784"/>
      <c r="B130" s="71" t="s">
        <v>20</v>
      </c>
      <c r="C130" s="114">
        <f>+COUNTIF(C54:AM54,"BD")</f>
        <v>0</v>
      </c>
      <c r="D130" s="114">
        <f>+COUNTIF(C54:AM54,"BH")</f>
        <v>0</v>
      </c>
      <c r="E130" s="114">
        <f>+COUNTIF(C54:AM54,"IN")</f>
        <v>8</v>
      </c>
      <c r="F130" s="114">
        <f>+COUNTIF(C54:AM54,"MD")</f>
        <v>0</v>
      </c>
      <c r="G130" s="114">
        <f>+COUNTIF(C54:AM54,"NP")</f>
        <v>0</v>
      </c>
      <c r="H130" s="114">
        <f>+COUNTIF(C54:AM54,"PK")</f>
        <v>2</v>
      </c>
      <c r="I130" s="114">
        <f>+COUNTIF(C54:AM54,"SL")</f>
        <v>10</v>
      </c>
      <c r="J130" s="114">
        <f>+COUNTIF(C54:AM54,"PO")</f>
        <v>1</v>
      </c>
      <c r="K130" s="114">
        <f>+COUNTIF(C54:AM54,"MT")</f>
        <v>0</v>
      </c>
      <c r="L130" s="114">
        <f>+COUNTIF(C54:AM54,"T")</f>
        <v>1</v>
      </c>
      <c r="M130" s="114">
        <f>+COUNTIF(C54:AM54,"UN")</f>
        <v>0</v>
      </c>
      <c r="N130" s="114">
        <f>+COUNTIF(C54:AM54,"AL")</f>
        <v>0</v>
      </c>
      <c r="O130" s="114">
        <f>+COUNTIF(C54:AM54,"ML")</f>
        <v>0</v>
      </c>
      <c r="P130" s="114">
        <f>+COUNTIF(C54:AN54,"VT")</f>
        <v>0</v>
      </c>
      <c r="Q130" s="114">
        <f>+COUNTIF(C54:AM54,"WE")</f>
        <v>9</v>
      </c>
      <c r="R130" s="742">
        <f t="shared" si="3"/>
        <v>22</v>
      </c>
      <c r="S130" s="742"/>
      <c r="T130" s="742">
        <f aca="true" t="shared" si="4" ref="T130:T156">+SUM(M130:S130)</f>
        <v>31</v>
      </c>
      <c r="U130" s="743"/>
      <c r="AH130" s="1"/>
    </row>
    <row r="131" spans="1:34" ht="15.75" thickBot="1">
      <c r="A131" s="785"/>
      <c r="B131" s="359" t="s">
        <v>36</v>
      </c>
      <c r="C131" s="360">
        <f>+COUNTIF(C55:AM55,"BD")</f>
        <v>0</v>
      </c>
      <c r="D131" s="360">
        <f>+COUNTIF(C55:AM55,"BH")</f>
        <v>0</v>
      </c>
      <c r="E131" s="360">
        <f>+COUNTIF(C55:AM55,"IN")</f>
        <v>0</v>
      </c>
      <c r="F131" s="360">
        <f>+COUNTIF(C55:AM55,"MD")</f>
        <v>0</v>
      </c>
      <c r="G131" s="360">
        <f>+COUNTIF(C55:AM55,"NP")</f>
        <v>0</v>
      </c>
      <c r="H131" s="360">
        <f>+COUNTIF(C55:AM55,"PK")</f>
        <v>0</v>
      </c>
      <c r="I131" s="360">
        <f>+COUNTIF(C55:AM55,"SL")</f>
        <v>0</v>
      </c>
      <c r="J131" s="360">
        <f>+COUNTIF(C55:AM55,"PO")</f>
        <v>16</v>
      </c>
      <c r="K131" s="360">
        <f>+COUNTIF(C55:AM55,"MT")</f>
        <v>0</v>
      </c>
      <c r="L131" s="360">
        <f>+COUNTIF(C55:AM55,"T")</f>
        <v>0</v>
      </c>
      <c r="M131" s="360">
        <f>+COUNTIF(C55:AM55,"UN")</f>
        <v>0</v>
      </c>
      <c r="N131" s="360">
        <f>+COUNTIF(C55:AM55,"AL")</f>
        <v>5</v>
      </c>
      <c r="O131" s="360">
        <f>+COUNTIF(C55:AM55,"ML")</f>
        <v>0</v>
      </c>
      <c r="P131" s="360">
        <f>+COUNTIF(C55:AN55,"VT")</f>
        <v>0</v>
      </c>
      <c r="Q131" s="360">
        <f>+COUNTIF(C55:AM55,"WE")</f>
        <v>10</v>
      </c>
      <c r="R131" s="744">
        <f t="shared" si="3"/>
        <v>16</v>
      </c>
      <c r="S131" s="744"/>
      <c r="T131" s="744">
        <f t="shared" si="4"/>
        <v>31</v>
      </c>
      <c r="U131" s="851"/>
      <c r="AH131" s="1"/>
    </row>
    <row r="132" spans="1:34" ht="15">
      <c r="A132" s="783" t="s">
        <v>8</v>
      </c>
      <c r="B132" s="357" t="s">
        <v>19</v>
      </c>
      <c r="C132" s="358">
        <f>+COUNTIF(C62:AM62,"BD")</f>
        <v>0</v>
      </c>
      <c r="D132" s="358">
        <f>+COUNTIF(C62:AM62,"BH")</f>
        <v>7</v>
      </c>
      <c r="E132" s="358">
        <f>+COUNTIF(C62:AM62,"IN")</f>
        <v>0</v>
      </c>
      <c r="F132" s="358">
        <f>+COUNTIF(C62:AM62,"MD")</f>
        <v>0</v>
      </c>
      <c r="G132" s="358">
        <f>+COUNTIF(C62:AM62,"NP")</f>
        <v>0</v>
      </c>
      <c r="H132" s="358">
        <f>+COUNTIF(C62:AM62,"PK")</f>
        <v>0</v>
      </c>
      <c r="I132" s="358">
        <f>+COUNTIF(C62:AM62,"SL")</f>
        <v>0</v>
      </c>
      <c r="J132" s="358">
        <f>+COUNTIF(C62:AM62,"PO")</f>
        <v>4</v>
      </c>
      <c r="K132" s="358">
        <f>+COUNTIF(C62:AM62,"MT")</f>
        <v>3</v>
      </c>
      <c r="L132" s="358">
        <f>+COUNTIF(C62:AM62,"T")</f>
        <v>3</v>
      </c>
      <c r="M132" s="358">
        <f>+COUNTIF(C62:AM62,"UN")</f>
        <v>1</v>
      </c>
      <c r="N132" s="358">
        <f>+COUNTIF(C62:AM62,"AL")</f>
        <v>7</v>
      </c>
      <c r="O132" s="358">
        <f>+COUNTIF(C62:AM62,"ML")</f>
        <v>0</v>
      </c>
      <c r="P132" s="358">
        <f>+COUNTIF(C62:AN62,"VT")</f>
        <v>0</v>
      </c>
      <c r="Q132" s="358">
        <f>+COUNTIF(C62:AM62,"WE")</f>
        <v>5</v>
      </c>
      <c r="R132" s="756">
        <f t="shared" si="3"/>
        <v>17</v>
      </c>
      <c r="S132" s="756"/>
      <c r="T132" s="756">
        <f t="shared" si="4"/>
        <v>30</v>
      </c>
      <c r="U132" s="802"/>
      <c r="W132" s="384" t="s">
        <v>89</v>
      </c>
      <c r="AH132" s="1"/>
    </row>
    <row r="133" spans="1:40" ht="15" customHeight="1">
      <c r="A133" s="784"/>
      <c r="B133" s="67" t="s">
        <v>21</v>
      </c>
      <c r="C133" s="114">
        <f>+COUNTIF(C63:AM63,"BD")</f>
        <v>0</v>
      </c>
      <c r="D133" s="114">
        <f>+COUNTIF(C63:AM63,"BH")</f>
        <v>7</v>
      </c>
      <c r="E133" s="114">
        <f>+COUNTIF(C63:AM63,"IN")</f>
        <v>0</v>
      </c>
      <c r="F133" s="114">
        <f>+COUNTIF(C63:AM63,"MD")</f>
        <v>0</v>
      </c>
      <c r="G133" s="114">
        <f>+COUNTIF(C63:AM63,"NP")</f>
        <v>0</v>
      </c>
      <c r="H133" s="114">
        <f>+COUNTIF(C63:AM63,"PK")</f>
        <v>0</v>
      </c>
      <c r="I133" s="114">
        <f>+COUNTIF(C63:AM63,"SL")</f>
        <v>0</v>
      </c>
      <c r="J133" s="114">
        <f>+COUNTIF(C63:AM63,"PO")</f>
        <v>4</v>
      </c>
      <c r="K133" s="114">
        <f>+COUNTIF(C63:AM63,"MT")</f>
        <v>3</v>
      </c>
      <c r="L133" s="114">
        <f>+COUNTIF(C63:AM63,"T")</f>
        <v>3</v>
      </c>
      <c r="M133" s="114">
        <f>+COUNTIF(C63:AM63,"UN")</f>
        <v>1</v>
      </c>
      <c r="N133" s="114">
        <f>+COUNTIF(C63:AM63,"AL")</f>
        <v>7</v>
      </c>
      <c r="O133" s="114">
        <f>+COUNTIF(C63:AM63,"ML")</f>
        <v>0</v>
      </c>
      <c r="P133" s="114">
        <f>+COUNTIF(C63:AN63,"VT")</f>
        <v>0</v>
      </c>
      <c r="Q133" s="114">
        <f>+COUNTIF(C63:AM63,"WE")</f>
        <v>5</v>
      </c>
      <c r="R133" s="742">
        <f t="shared" si="3"/>
        <v>17</v>
      </c>
      <c r="S133" s="742"/>
      <c r="T133" s="742">
        <f t="shared" si="4"/>
        <v>30</v>
      </c>
      <c r="U133" s="743"/>
      <c r="W133" s="810" t="s">
        <v>99</v>
      </c>
      <c r="X133" s="811"/>
      <c r="Y133" s="811"/>
      <c r="Z133" s="811"/>
      <c r="AA133" s="811"/>
      <c r="AB133" s="811"/>
      <c r="AC133" s="811"/>
      <c r="AD133" s="811"/>
      <c r="AE133" s="811"/>
      <c r="AF133" s="811"/>
      <c r="AG133" s="811"/>
      <c r="AH133" s="811"/>
      <c r="AI133" s="811"/>
      <c r="AJ133" s="811"/>
      <c r="AK133" s="811"/>
      <c r="AL133" s="811"/>
      <c r="AM133" s="811"/>
      <c r="AN133" s="811"/>
    </row>
    <row r="134" spans="1:40" ht="15">
      <c r="A134" s="784"/>
      <c r="B134" s="69" t="s">
        <v>22</v>
      </c>
      <c r="C134" s="114">
        <f>+COUNTIF(C64:AM64,"BD")</f>
        <v>0</v>
      </c>
      <c r="D134" s="114">
        <f>+COUNTIF(C64:AM64,"BH")</f>
        <v>7</v>
      </c>
      <c r="E134" s="114">
        <f>+COUNTIF(C64:AM64,"IN")</f>
        <v>0</v>
      </c>
      <c r="F134" s="114">
        <f>+COUNTIF(C64:AM64,"MD")</f>
        <v>0</v>
      </c>
      <c r="G134" s="114">
        <f>+COUNTIF(C64:AM64,"NP")</f>
        <v>0</v>
      </c>
      <c r="H134" s="114">
        <f>+COUNTIF(C64:AM64,"PK")</f>
        <v>0</v>
      </c>
      <c r="I134" s="114">
        <f>+COUNTIF(C64:AM64,"SL")</f>
        <v>0</v>
      </c>
      <c r="J134" s="114">
        <f>+COUNTIF(C64:AM64,"PO")</f>
        <v>4</v>
      </c>
      <c r="K134" s="114">
        <f>+COUNTIF(C64:AM64,"MT")</f>
        <v>3</v>
      </c>
      <c r="L134" s="114">
        <f>+COUNTIF(C64:AM64,"T")</f>
        <v>3</v>
      </c>
      <c r="M134" s="114">
        <f>+COUNTIF(C64:AM64,"UN")</f>
        <v>1</v>
      </c>
      <c r="N134" s="114">
        <f>+COUNTIF(C64:AM64,"AL")</f>
        <v>7</v>
      </c>
      <c r="O134" s="114">
        <f>+COUNTIF(C64:AM64,"ML")</f>
        <v>0</v>
      </c>
      <c r="P134" s="114">
        <f>+COUNTIF(C64:AN64,"VT")</f>
        <v>0</v>
      </c>
      <c r="Q134" s="114">
        <f>+COUNTIF(C64:AM64,"WE")</f>
        <v>5</v>
      </c>
      <c r="R134" s="742">
        <f t="shared" si="3"/>
        <v>17</v>
      </c>
      <c r="S134" s="742"/>
      <c r="T134" s="742">
        <f t="shared" si="4"/>
        <v>30</v>
      </c>
      <c r="U134" s="743"/>
      <c r="W134" s="810"/>
      <c r="X134" s="811"/>
      <c r="Y134" s="811"/>
      <c r="Z134" s="811"/>
      <c r="AA134" s="811"/>
      <c r="AB134" s="811"/>
      <c r="AC134" s="811"/>
      <c r="AD134" s="811"/>
      <c r="AE134" s="811"/>
      <c r="AF134" s="811"/>
      <c r="AG134" s="811"/>
      <c r="AH134" s="811"/>
      <c r="AI134" s="811"/>
      <c r="AJ134" s="811"/>
      <c r="AK134" s="811"/>
      <c r="AL134" s="811"/>
      <c r="AM134" s="811"/>
      <c r="AN134" s="811"/>
    </row>
    <row r="135" spans="1:40" ht="15" customHeight="1">
      <c r="A135" s="784"/>
      <c r="B135" s="71" t="s">
        <v>20</v>
      </c>
      <c r="C135" s="114">
        <f>+COUNTIF(C65:AM65,"BD")</f>
        <v>0</v>
      </c>
      <c r="D135" s="114">
        <f>+COUNTIF(C65:AM65,"BH")</f>
        <v>7</v>
      </c>
      <c r="E135" s="114">
        <f>+COUNTIF(C65:AM65,"IN")</f>
        <v>0</v>
      </c>
      <c r="F135" s="114">
        <f>+COUNTIF(C65:AM65,"MD")</f>
        <v>0</v>
      </c>
      <c r="G135" s="114">
        <f>+COUNTIF(C65:AM65,"NP")</f>
        <v>0</v>
      </c>
      <c r="H135" s="114">
        <f>+COUNTIF(C65:AM65,"PK")</f>
        <v>0</v>
      </c>
      <c r="I135" s="114">
        <f>+COUNTIF(C65:AM65,"SL")</f>
        <v>0</v>
      </c>
      <c r="J135" s="114">
        <f>+COUNTIF(C65:AM65,"PO")</f>
        <v>4</v>
      </c>
      <c r="K135" s="114">
        <f>+COUNTIF(C65:AM65,"MT")</f>
        <v>3</v>
      </c>
      <c r="L135" s="114">
        <f>+COUNTIF(C65:AM65,"T")</f>
        <v>3</v>
      </c>
      <c r="M135" s="114">
        <f>+COUNTIF(C65:AM65,"UN")</f>
        <v>1</v>
      </c>
      <c r="N135" s="114">
        <f>+COUNTIF(C65:AM65,"AL")</f>
        <v>7</v>
      </c>
      <c r="O135" s="114">
        <f>+COUNTIF(C65:AM65,"ML")</f>
        <v>0</v>
      </c>
      <c r="P135" s="114">
        <f>+COUNTIF(C65:AN65,"VT")</f>
        <v>0</v>
      </c>
      <c r="Q135" s="114">
        <f>+COUNTIF(C65:AM65,"WE")</f>
        <v>5</v>
      </c>
      <c r="R135" s="742">
        <f t="shared" si="3"/>
        <v>17</v>
      </c>
      <c r="S135" s="742"/>
      <c r="T135" s="742">
        <f t="shared" si="4"/>
        <v>30</v>
      </c>
      <c r="U135" s="743"/>
      <c r="W135" s="810"/>
      <c r="X135" s="811"/>
      <c r="Y135" s="811"/>
      <c r="Z135" s="811"/>
      <c r="AA135" s="811"/>
      <c r="AB135" s="811"/>
      <c r="AC135" s="811"/>
      <c r="AD135" s="811"/>
      <c r="AE135" s="811"/>
      <c r="AF135" s="811"/>
      <c r="AG135" s="811"/>
      <c r="AH135" s="811"/>
      <c r="AI135" s="811"/>
      <c r="AJ135" s="811"/>
      <c r="AK135" s="811"/>
      <c r="AL135" s="811"/>
      <c r="AM135" s="811"/>
      <c r="AN135" s="811"/>
    </row>
    <row r="136" spans="1:40" ht="15.75" thickBot="1">
      <c r="A136" s="785"/>
      <c r="B136" s="359" t="s">
        <v>36</v>
      </c>
      <c r="C136" s="360">
        <f>+COUNTIF(C66:AM66,"BD")</f>
        <v>0</v>
      </c>
      <c r="D136" s="360">
        <f>+COUNTIF(C66:AM66,"BH")</f>
        <v>0</v>
      </c>
      <c r="E136" s="360">
        <f>+COUNTIF(C66:AM66,"IN")</f>
        <v>0</v>
      </c>
      <c r="F136" s="360">
        <f>+COUNTIF(C66:AM66,"MD")</f>
        <v>0</v>
      </c>
      <c r="G136" s="360">
        <f>+COUNTIF(C66:AM66,"NP")</f>
        <v>0</v>
      </c>
      <c r="H136" s="360">
        <f>+COUNTIF(C66:AM66,"PK")</f>
        <v>0</v>
      </c>
      <c r="I136" s="360">
        <f>+COUNTIF(C66:AM66,"SL")</f>
        <v>0</v>
      </c>
      <c r="J136" s="360">
        <f>+COUNTIF(C66:AM66,"PO")</f>
        <v>16</v>
      </c>
      <c r="K136" s="360">
        <f>+COUNTIF(C66:AM66,"MT")</f>
        <v>4</v>
      </c>
      <c r="L136" s="360">
        <f>+COUNTIF(C66:AM66,"T")</f>
        <v>3</v>
      </c>
      <c r="M136" s="360">
        <f>+COUNTIF(C66:AM66,"UN")</f>
        <v>1</v>
      </c>
      <c r="N136" s="360">
        <f>+COUNTIF(C66:AM66,"AL")</f>
        <v>0</v>
      </c>
      <c r="O136" s="360">
        <f>+COUNTIF(C66:AM66,"ML")</f>
        <v>0</v>
      </c>
      <c r="P136" s="360">
        <f>+COUNTIF(C66:AN66,"VT")</f>
        <v>0</v>
      </c>
      <c r="Q136" s="360">
        <f>+COUNTIF(C66:AM66,"WE")</f>
        <v>6</v>
      </c>
      <c r="R136" s="744">
        <f t="shared" si="3"/>
        <v>23</v>
      </c>
      <c r="S136" s="744"/>
      <c r="T136" s="744">
        <f t="shared" si="4"/>
        <v>30</v>
      </c>
      <c r="U136" s="851"/>
      <c r="W136" s="810"/>
      <c r="X136" s="811"/>
      <c r="Y136" s="811"/>
      <c r="Z136" s="811"/>
      <c r="AA136" s="811"/>
      <c r="AB136" s="811"/>
      <c r="AC136" s="811"/>
      <c r="AD136" s="811"/>
      <c r="AE136" s="811"/>
      <c r="AF136" s="811"/>
      <c r="AG136" s="811"/>
      <c r="AH136" s="811"/>
      <c r="AI136" s="811"/>
      <c r="AJ136" s="811"/>
      <c r="AK136" s="811"/>
      <c r="AL136" s="811"/>
      <c r="AM136" s="811"/>
      <c r="AN136" s="811"/>
    </row>
    <row r="137" spans="1:40" ht="15">
      <c r="A137" s="783" t="s">
        <v>9</v>
      </c>
      <c r="B137" s="357" t="s">
        <v>19</v>
      </c>
      <c r="C137" s="358">
        <f>+COUNTIF(C68:AM68,"BD")</f>
        <v>0</v>
      </c>
      <c r="D137" s="358">
        <f>+COUNTIF(C68:AM68,"BH")</f>
        <v>0</v>
      </c>
      <c r="E137" s="358">
        <f>+COUNTIF(C68:AM68,"IN")</f>
        <v>0</v>
      </c>
      <c r="F137" s="358">
        <f>+COUNTIF(C68:AM68,"MD")</f>
        <v>0</v>
      </c>
      <c r="G137" s="358">
        <f>+COUNTIF(C68:AM68,"NP")</f>
        <v>0</v>
      </c>
      <c r="H137" s="358">
        <f>+COUNTIF(C68:AM68,"PK")</f>
        <v>5</v>
      </c>
      <c r="I137" s="358">
        <f>+COUNTIF(C68:AM68,"SL")</f>
        <v>10</v>
      </c>
      <c r="J137" s="358">
        <f>+COUNTIF(C68:AM68,"PO")</f>
        <v>5</v>
      </c>
      <c r="K137" s="358">
        <f>+COUNTIF(C68:AM68,"MT")</f>
        <v>2</v>
      </c>
      <c r="L137" s="358">
        <f>+COUNTIF(C68:AM68,"T")</f>
        <v>1</v>
      </c>
      <c r="M137" s="358">
        <f>+COUNTIF(C68:AM68,"UN")</f>
        <v>0</v>
      </c>
      <c r="N137" s="358">
        <f>+COUNTIF(C68:AM68,"AL")</f>
        <v>0</v>
      </c>
      <c r="O137" s="358">
        <f>+COUNTIF(C68:AM68,"ML")</f>
        <v>0</v>
      </c>
      <c r="P137" s="358">
        <f>+COUNTIF(C68:AN68,"VT")</f>
        <v>0</v>
      </c>
      <c r="Q137" s="358">
        <f>+COUNTIF(C68:AM68,"WE")</f>
        <v>8</v>
      </c>
      <c r="R137" s="756">
        <f t="shared" si="3"/>
        <v>23</v>
      </c>
      <c r="S137" s="756"/>
      <c r="T137" s="756">
        <f t="shared" si="4"/>
        <v>31</v>
      </c>
      <c r="U137" s="802"/>
      <c r="W137" s="810"/>
      <c r="X137" s="811"/>
      <c r="Y137" s="811"/>
      <c r="Z137" s="811"/>
      <c r="AA137" s="811"/>
      <c r="AB137" s="811"/>
      <c r="AC137" s="811"/>
      <c r="AD137" s="811"/>
      <c r="AE137" s="811"/>
      <c r="AF137" s="811"/>
      <c r="AG137" s="811"/>
      <c r="AH137" s="811"/>
      <c r="AI137" s="811"/>
      <c r="AJ137" s="811"/>
      <c r="AK137" s="811"/>
      <c r="AL137" s="811"/>
      <c r="AM137" s="811"/>
      <c r="AN137" s="811"/>
    </row>
    <row r="138" spans="1:40" ht="15">
      <c r="A138" s="784"/>
      <c r="B138" s="67" t="s">
        <v>21</v>
      </c>
      <c r="C138" s="114">
        <f>+COUNTIF(C69:AM69,"BD")</f>
        <v>0</v>
      </c>
      <c r="D138" s="114">
        <f>+COUNTIF(C69:AM69,"BH")</f>
        <v>0</v>
      </c>
      <c r="E138" s="114">
        <f>+COUNTIF(C69:AM69,"IN")</f>
        <v>0</v>
      </c>
      <c r="F138" s="114">
        <f>+COUNTIF(C69:AM69,"MD")</f>
        <v>0</v>
      </c>
      <c r="G138" s="114">
        <f>+COUNTIF(C69:AM69,"NP")</f>
        <v>0</v>
      </c>
      <c r="H138" s="114">
        <f>+COUNTIF(C69:AM69,"PK")</f>
        <v>5</v>
      </c>
      <c r="I138" s="114">
        <f>+COUNTIF(C69:AM69,"SL")</f>
        <v>10</v>
      </c>
      <c r="J138" s="114">
        <f>+COUNTIF(C69:AM69,"PO")</f>
        <v>5</v>
      </c>
      <c r="K138" s="114">
        <f>+COUNTIF(C69:AM69,"MT")</f>
        <v>2</v>
      </c>
      <c r="L138" s="114">
        <f>+COUNTIF(C69:AM69,"T")</f>
        <v>1</v>
      </c>
      <c r="M138" s="114">
        <f>+COUNTIF(C69:AM69,"UN")</f>
        <v>0</v>
      </c>
      <c r="N138" s="114">
        <f>+COUNTIF(C69:AM69,"AL")</f>
        <v>0</v>
      </c>
      <c r="O138" s="114">
        <f>+COUNTIF(C69:AM69,"ML")</f>
        <v>0</v>
      </c>
      <c r="P138" s="114">
        <f>+COUNTIF(C69:AN69,"VT")</f>
        <v>0</v>
      </c>
      <c r="Q138" s="114">
        <f>+COUNTIF(C69:AM69,"WE")</f>
        <v>8</v>
      </c>
      <c r="R138" s="742">
        <f t="shared" si="3"/>
        <v>23</v>
      </c>
      <c r="S138" s="742"/>
      <c r="T138" s="742">
        <f t="shared" si="4"/>
        <v>31</v>
      </c>
      <c r="U138" s="743"/>
      <c r="W138" s="810"/>
      <c r="X138" s="811"/>
      <c r="Y138" s="811"/>
      <c r="Z138" s="811"/>
      <c r="AA138" s="811"/>
      <c r="AB138" s="811"/>
      <c r="AC138" s="811"/>
      <c r="AD138" s="811"/>
      <c r="AE138" s="811"/>
      <c r="AF138" s="811"/>
      <c r="AG138" s="811"/>
      <c r="AH138" s="811"/>
      <c r="AI138" s="811"/>
      <c r="AJ138" s="811"/>
      <c r="AK138" s="811"/>
      <c r="AL138" s="811"/>
      <c r="AM138" s="811"/>
      <c r="AN138" s="811"/>
    </row>
    <row r="139" spans="1:40" ht="15">
      <c r="A139" s="784"/>
      <c r="B139" s="69" t="s">
        <v>22</v>
      </c>
      <c r="C139" s="114">
        <f>+COUNTIF(C70:AM70,"BD")</f>
        <v>0</v>
      </c>
      <c r="D139" s="114">
        <f>+COUNTIF(C70:AM70,"BH")</f>
        <v>0</v>
      </c>
      <c r="E139" s="114">
        <f>+COUNTIF(C70:AM70,"IN")</f>
        <v>0</v>
      </c>
      <c r="F139" s="114">
        <f>+COUNTIF(C70:AM70,"MD")</f>
        <v>0</v>
      </c>
      <c r="G139" s="114">
        <f>+COUNTIF(C70:AM70,"NP")</f>
        <v>0</v>
      </c>
      <c r="H139" s="114">
        <f>+COUNTIF(C70:AM70,"PK")</f>
        <v>5</v>
      </c>
      <c r="I139" s="114">
        <f>+COUNTIF(C70:AM70,"SL")</f>
        <v>10</v>
      </c>
      <c r="J139" s="114">
        <f>+COUNTIF(C70:AM70,"PO")</f>
        <v>0</v>
      </c>
      <c r="K139" s="114">
        <f>+COUNTIF(C70:AM70,"MT")</f>
        <v>2</v>
      </c>
      <c r="L139" s="114">
        <f>+COUNTIF(C70:AM70,"T")</f>
        <v>1</v>
      </c>
      <c r="M139" s="114">
        <f>+COUNTIF(C70:AM70,"UN")</f>
        <v>0</v>
      </c>
      <c r="N139" s="114">
        <f>+COUNTIF(C70:AM70,"AL")</f>
        <v>5</v>
      </c>
      <c r="O139" s="114">
        <f>+COUNTIF(C70:AM70,"ML")</f>
        <v>0</v>
      </c>
      <c r="P139" s="114">
        <f>+COUNTIF(C70:AN70,"VT")</f>
        <v>0</v>
      </c>
      <c r="Q139" s="114">
        <f>+COUNTIF(C70:AM70,"WE")</f>
        <v>8</v>
      </c>
      <c r="R139" s="742">
        <f t="shared" si="3"/>
        <v>18</v>
      </c>
      <c r="S139" s="742"/>
      <c r="T139" s="742">
        <f t="shared" si="4"/>
        <v>31</v>
      </c>
      <c r="U139" s="743"/>
      <c r="W139" s="822"/>
      <c r="X139" s="823"/>
      <c r="Y139" s="823"/>
      <c r="Z139" s="823"/>
      <c r="AA139" s="823"/>
      <c r="AB139" s="823"/>
      <c r="AC139" s="823"/>
      <c r="AD139" s="823"/>
      <c r="AE139" s="823"/>
      <c r="AF139" s="823"/>
      <c r="AG139" s="823"/>
      <c r="AH139" s="823"/>
      <c r="AI139" s="823"/>
      <c r="AJ139" s="823"/>
      <c r="AK139" s="823"/>
      <c r="AL139" s="823"/>
      <c r="AM139" s="823"/>
      <c r="AN139" s="823"/>
    </row>
    <row r="140" spans="1:40" ht="15">
      <c r="A140" s="784"/>
      <c r="B140" s="71" t="s">
        <v>20</v>
      </c>
      <c r="C140" s="114">
        <f>+COUNTIF(C71:AM71,"BD")</f>
        <v>0</v>
      </c>
      <c r="D140" s="114">
        <f>+COUNTIF(C71:AM71,"BH")</f>
        <v>0</v>
      </c>
      <c r="E140" s="114">
        <f>+COUNTIF(C71:AM71,"IN")</f>
        <v>0</v>
      </c>
      <c r="F140" s="114">
        <f>+COUNTIF(C71:AM71,"MD")</f>
        <v>0</v>
      </c>
      <c r="G140" s="114">
        <f>+COUNTIF(C71:AM71,"NP")</f>
        <v>0</v>
      </c>
      <c r="H140" s="114">
        <f>+COUNTIF(C71:AM71,"PK")</f>
        <v>5</v>
      </c>
      <c r="I140" s="114">
        <f>+COUNTIF(C71:AM71,"SL")</f>
        <v>9</v>
      </c>
      <c r="J140" s="114">
        <f>+COUNTIF(C71:AM71,"PO")</f>
        <v>6</v>
      </c>
      <c r="K140" s="114">
        <f>+COUNTIF(C71:AM71,"MT")</f>
        <v>2</v>
      </c>
      <c r="L140" s="114">
        <f>+COUNTIF(C71:AM71,"T")</f>
        <v>1</v>
      </c>
      <c r="M140" s="114">
        <f>+COUNTIF(C71:AM71,"UN")</f>
        <v>0</v>
      </c>
      <c r="N140" s="114">
        <f>+COUNTIF(C71:AM71,"AL")</f>
        <v>0</v>
      </c>
      <c r="O140" s="114">
        <f>+COUNTIF(C71:AM71,"ML")</f>
        <v>0</v>
      </c>
      <c r="P140" s="114">
        <f>+COUNTIF(C71:AN71,"VT")</f>
        <v>0</v>
      </c>
      <c r="Q140" s="114">
        <f>+COUNTIF(C71:AM71,"WE")</f>
        <v>8</v>
      </c>
      <c r="R140" s="742">
        <f t="shared" si="3"/>
        <v>23</v>
      </c>
      <c r="S140" s="742"/>
      <c r="T140" s="742">
        <f t="shared" si="4"/>
        <v>31</v>
      </c>
      <c r="U140" s="743"/>
      <c r="W140" s="385"/>
      <c r="X140" s="385"/>
      <c r="Y140" s="385"/>
      <c r="Z140" s="385"/>
      <c r="AA140" s="385"/>
      <c r="AB140" s="385"/>
      <c r="AC140" s="385"/>
      <c r="AD140" s="385"/>
      <c r="AE140" s="385"/>
      <c r="AF140" s="385"/>
      <c r="AG140" s="385"/>
      <c r="AH140" s="385"/>
      <c r="AI140" s="385"/>
      <c r="AJ140" s="385"/>
      <c r="AK140" s="385"/>
      <c r="AL140" s="385"/>
      <c r="AM140" s="385"/>
      <c r="AN140" s="385"/>
    </row>
    <row r="141" spans="1:40" ht="15.75" customHeight="1" thickBot="1">
      <c r="A141" s="785"/>
      <c r="B141" s="359" t="s">
        <v>36</v>
      </c>
      <c r="C141" s="360">
        <f>+COUNTIF(C72:AM72,"BD")</f>
        <v>0</v>
      </c>
      <c r="D141" s="360">
        <f>+COUNTIF(C72:AM72,"BH")</f>
        <v>0</v>
      </c>
      <c r="E141" s="360">
        <f>+COUNTIF(C72:AM72,"IN")</f>
        <v>0</v>
      </c>
      <c r="F141" s="360">
        <f>+COUNTIF(C72:AM72,"MD")</f>
        <v>0</v>
      </c>
      <c r="G141" s="360">
        <f>+COUNTIF(C72:AM72,"NP")</f>
        <v>0</v>
      </c>
      <c r="H141" s="360">
        <f>+COUNTIF(C72:AM72,"PK")</f>
        <v>0</v>
      </c>
      <c r="I141" s="360">
        <f>+COUNTIF(C72:AM72,"SL")</f>
        <v>0</v>
      </c>
      <c r="J141" s="360">
        <f>+COUNTIF(C72:AM72,"PO")</f>
        <v>15</v>
      </c>
      <c r="K141" s="360">
        <f>+COUNTIF(C72:AM72,"MT")</f>
        <v>7</v>
      </c>
      <c r="L141" s="360">
        <f>+COUNTIF(C72:AM72,"T")</f>
        <v>3</v>
      </c>
      <c r="M141" s="360">
        <f>+COUNTIF(C72:AM72,"UN")</f>
        <v>0</v>
      </c>
      <c r="N141" s="360">
        <f>+COUNTIF(C72:AM72,"AL")</f>
        <v>0</v>
      </c>
      <c r="O141" s="360">
        <f>+COUNTIF(C72:AM72,"ML")</f>
        <v>0</v>
      </c>
      <c r="P141" s="360">
        <f>+COUNTIF(C72:AN72,"VT")</f>
        <v>0</v>
      </c>
      <c r="Q141" s="360">
        <f>+COUNTIF(C72:AM72,"WE")</f>
        <v>6</v>
      </c>
      <c r="R141" s="744">
        <f t="shared" si="3"/>
        <v>25</v>
      </c>
      <c r="S141" s="744"/>
      <c r="T141" s="744">
        <f t="shared" si="4"/>
        <v>31</v>
      </c>
      <c r="U141" s="851"/>
      <c r="W141" s="824" t="s">
        <v>98</v>
      </c>
      <c r="X141" s="825"/>
      <c r="Y141" s="825"/>
      <c r="Z141" s="825"/>
      <c r="AA141" s="825"/>
      <c r="AB141" s="825"/>
      <c r="AC141" s="825"/>
      <c r="AD141" s="825"/>
      <c r="AE141" s="825"/>
      <c r="AF141" s="825"/>
      <c r="AG141" s="825"/>
      <c r="AH141" s="825"/>
      <c r="AI141" s="825"/>
      <c r="AJ141" s="825"/>
      <c r="AK141" s="825"/>
      <c r="AL141" s="825"/>
      <c r="AM141" s="825"/>
      <c r="AN141" s="826"/>
    </row>
    <row r="142" spans="1:40" ht="15">
      <c r="A142" s="783" t="s">
        <v>10</v>
      </c>
      <c r="B142" s="357" t="s">
        <v>19</v>
      </c>
      <c r="C142" s="358">
        <f>+COUNTIF(C74:AM74,"BD")</f>
        <v>0</v>
      </c>
      <c r="D142" s="358">
        <f>+COUNTIF(C74:AM74,"BH")</f>
        <v>0</v>
      </c>
      <c r="E142" s="358">
        <f>+COUNTIF(C74:AM74,"IN")</f>
        <v>9</v>
      </c>
      <c r="F142" s="358">
        <f>+COUNTIF(C74:AM74,"MD")</f>
        <v>0</v>
      </c>
      <c r="G142" s="358">
        <f>+COUNTIF(C74:AM74,"NP")</f>
        <v>0</v>
      </c>
      <c r="H142" s="358">
        <f>+COUNTIF(C74:AM74,"PK")</f>
        <v>10</v>
      </c>
      <c r="I142" s="358">
        <f>+COUNTIF(C74:AM74,"SL")</f>
        <v>0</v>
      </c>
      <c r="J142" s="358">
        <f>+COUNTIF(C74:AM74,"PO")</f>
        <v>1</v>
      </c>
      <c r="K142" s="358">
        <f>+COUNTIF(C74:AM74,"MT")</f>
        <v>0</v>
      </c>
      <c r="L142" s="358">
        <f>+COUNTIF(C74:AM74,"T")</f>
        <v>1</v>
      </c>
      <c r="M142" s="358">
        <f>+COUNTIF(C74:AM74,"UN")</f>
        <v>1</v>
      </c>
      <c r="N142" s="358">
        <f>+COUNTIF(C74:AM74,"AL")</f>
        <v>0</v>
      </c>
      <c r="O142" s="358">
        <f>+COUNTIF(C74:AM74,"ML")</f>
        <v>0</v>
      </c>
      <c r="P142" s="358">
        <f>+COUNTIF(C74:AN74,"VT")</f>
        <v>0</v>
      </c>
      <c r="Q142" s="358">
        <f>+COUNTIF(C74:AM74,"WE")</f>
        <v>8</v>
      </c>
      <c r="R142" s="756">
        <f t="shared" si="3"/>
        <v>21</v>
      </c>
      <c r="S142" s="756"/>
      <c r="T142" s="756">
        <f t="shared" si="4"/>
        <v>30</v>
      </c>
      <c r="U142" s="802"/>
      <c r="W142" s="827"/>
      <c r="X142" s="828"/>
      <c r="Y142" s="828"/>
      <c r="Z142" s="828"/>
      <c r="AA142" s="828"/>
      <c r="AB142" s="828"/>
      <c r="AC142" s="828"/>
      <c r="AD142" s="828"/>
      <c r="AE142" s="828"/>
      <c r="AF142" s="828"/>
      <c r="AG142" s="828"/>
      <c r="AH142" s="828"/>
      <c r="AI142" s="828"/>
      <c r="AJ142" s="828"/>
      <c r="AK142" s="828"/>
      <c r="AL142" s="828"/>
      <c r="AM142" s="828"/>
      <c r="AN142" s="829"/>
    </row>
    <row r="143" spans="1:40" ht="15">
      <c r="A143" s="784"/>
      <c r="B143" s="67" t="s">
        <v>21</v>
      </c>
      <c r="C143" s="114">
        <f>+COUNTIF(C75:AM75,"BD")</f>
        <v>0</v>
      </c>
      <c r="D143" s="114">
        <f>+COUNTIF(C75:AM75,"BH")</f>
        <v>0</v>
      </c>
      <c r="E143" s="114">
        <f>+COUNTIF(C75:AM75,"IN")</f>
        <v>8</v>
      </c>
      <c r="F143" s="114">
        <f>+COUNTIF(C75:AM75,"MD")</f>
        <v>0</v>
      </c>
      <c r="G143" s="114">
        <f>+COUNTIF(C75:AM75,"NP")</f>
        <v>0</v>
      </c>
      <c r="H143" s="114">
        <f>+COUNTIF(C75:AM75,"PK")</f>
        <v>10</v>
      </c>
      <c r="I143" s="114">
        <f>+COUNTIF(C75:AM75,"SL")</f>
        <v>0</v>
      </c>
      <c r="J143" s="114">
        <f>+COUNTIF(C75:AM75,"PO")</f>
        <v>2</v>
      </c>
      <c r="K143" s="114">
        <f>+COUNTIF(C75:AM75,"MT")</f>
        <v>0</v>
      </c>
      <c r="L143" s="114">
        <f>+COUNTIF(C75:AM75,"T")</f>
        <v>1</v>
      </c>
      <c r="M143" s="114">
        <f>+COUNTIF(C75:AM75,"UN")</f>
        <v>1</v>
      </c>
      <c r="N143" s="114">
        <f>+COUNTIF(C75:AM75,"AL")</f>
        <v>0</v>
      </c>
      <c r="O143" s="114">
        <f>+COUNTIF(C75:AM75,"ML")</f>
        <v>0</v>
      </c>
      <c r="P143" s="114">
        <f>+COUNTIF(C75:AN75,"VT")</f>
        <v>0</v>
      </c>
      <c r="Q143" s="114">
        <f>+COUNTIF(C75:AM75,"WE")</f>
        <v>8</v>
      </c>
      <c r="R143" s="742">
        <f t="shared" si="3"/>
        <v>21</v>
      </c>
      <c r="S143" s="742"/>
      <c r="T143" s="742">
        <f t="shared" si="4"/>
        <v>30</v>
      </c>
      <c r="U143" s="743"/>
      <c r="W143" s="827"/>
      <c r="X143" s="828"/>
      <c r="Y143" s="828"/>
      <c r="Z143" s="828"/>
      <c r="AA143" s="828"/>
      <c r="AB143" s="828"/>
      <c r="AC143" s="828"/>
      <c r="AD143" s="828"/>
      <c r="AE143" s="828"/>
      <c r="AF143" s="828"/>
      <c r="AG143" s="828"/>
      <c r="AH143" s="828"/>
      <c r="AI143" s="828"/>
      <c r="AJ143" s="828"/>
      <c r="AK143" s="828"/>
      <c r="AL143" s="828"/>
      <c r="AM143" s="828"/>
      <c r="AN143" s="829"/>
    </row>
    <row r="144" spans="1:40" ht="15">
      <c r="A144" s="784"/>
      <c r="B144" s="69" t="s">
        <v>22</v>
      </c>
      <c r="C144" s="114">
        <f>+COUNTIF(C76:AM76,"BD")</f>
        <v>0</v>
      </c>
      <c r="D144" s="114">
        <f>+COUNTIF(C76:AM76,"BH")</f>
        <v>0</v>
      </c>
      <c r="E144" s="114">
        <f>+COUNTIF(C76:AM76,"IN")</f>
        <v>8</v>
      </c>
      <c r="F144" s="114">
        <f>+COUNTIF(C76:AM76,"MD")</f>
        <v>0</v>
      </c>
      <c r="G144" s="114">
        <f>+COUNTIF(C76:AM76,"NP")</f>
        <v>0</v>
      </c>
      <c r="H144" s="114">
        <f>+COUNTIF(C76:AM76,"PK")</f>
        <v>10</v>
      </c>
      <c r="I144" s="114">
        <f>+COUNTIF(C76:AM76,"SL")</f>
        <v>0</v>
      </c>
      <c r="J144" s="114">
        <f>+COUNTIF(C76:AM76,"PO")</f>
        <v>2</v>
      </c>
      <c r="K144" s="114">
        <f>+COUNTIF(C76:AM76,"MT")</f>
        <v>0</v>
      </c>
      <c r="L144" s="114">
        <f>+COUNTIF(C76:AM76,"T")</f>
        <v>1</v>
      </c>
      <c r="M144" s="114">
        <f>+COUNTIF(C76:AM76,"UN")</f>
        <v>1</v>
      </c>
      <c r="N144" s="114">
        <f>+COUNTIF(C76:AM76,"AL")</f>
        <v>0</v>
      </c>
      <c r="O144" s="114">
        <f>+COUNTIF(C76:AM76,"ML")</f>
        <v>0</v>
      </c>
      <c r="P144" s="114">
        <f>+COUNTIF(C76:AN76,"VT")</f>
        <v>0</v>
      </c>
      <c r="Q144" s="114">
        <f>+COUNTIF(C76:AM76,"WE")</f>
        <v>8</v>
      </c>
      <c r="R144" s="742">
        <f t="shared" si="3"/>
        <v>21</v>
      </c>
      <c r="S144" s="742"/>
      <c r="T144" s="742">
        <f t="shared" si="4"/>
        <v>30</v>
      </c>
      <c r="U144" s="743"/>
      <c r="W144" s="827"/>
      <c r="X144" s="828"/>
      <c r="Y144" s="828"/>
      <c r="Z144" s="828"/>
      <c r="AA144" s="828"/>
      <c r="AB144" s="828"/>
      <c r="AC144" s="828"/>
      <c r="AD144" s="828"/>
      <c r="AE144" s="828"/>
      <c r="AF144" s="828"/>
      <c r="AG144" s="828"/>
      <c r="AH144" s="828"/>
      <c r="AI144" s="828"/>
      <c r="AJ144" s="828"/>
      <c r="AK144" s="828"/>
      <c r="AL144" s="828"/>
      <c r="AM144" s="828"/>
      <c r="AN144" s="829"/>
    </row>
    <row r="145" spans="1:40" ht="15">
      <c r="A145" s="784"/>
      <c r="B145" s="71" t="s">
        <v>20</v>
      </c>
      <c r="C145" s="114">
        <f>+COUNTIF(C77:AM77,"BD")</f>
        <v>0</v>
      </c>
      <c r="D145" s="114">
        <f>+COUNTIF(C77:AM77,"BH")</f>
        <v>0</v>
      </c>
      <c r="E145" s="114">
        <f>+COUNTIF(C77:AM77,"IN")</f>
        <v>8</v>
      </c>
      <c r="F145" s="114">
        <f>+COUNTIF(C77:AM77,"MD")</f>
        <v>0</v>
      </c>
      <c r="G145" s="114">
        <f>+COUNTIF(C77:AM77,"NP")</f>
        <v>0</v>
      </c>
      <c r="H145" s="114">
        <f>+COUNTIF(C77:AM77,"PK")</f>
        <v>10</v>
      </c>
      <c r="I145" s="114">
        <f>+COUNTIF(C77:AM77,"SL")</f>
        <v>0</v>
      </c>
      <c r="J145" s="114">
        <f>+COUNTIF(C77:AM77,"PO")</f>
        <v>2</v>
      </c>
      <c r="K145" s="114">
        <f>+COUNTIF(C77:AM77,"MT")</f>
        <v>0</v>
      </c>
      <c r="L145" s="114">
        <f>+COUNTIF(C77:AM77,"T")</f>
        <v>1</v>
      </c>
      <c r="M145" s="114">
        <f>+COUNTIF(C77:AM77,"UN")</f>
        <v>1</v>
      </c>
      <c r="N145" s="114">
        <f>+COUNTIF(C77:AM77,"AL")</f>
        <v>0</v>
      </c>
      <c r="O145" s="114">
        <f>+COUNTIF(C77:AM77,"ML")</f>
        <v>0</v>
      </c>
      <c r="P145" s="114">
        <f>+COUNTIF(C77:AN77,"VT")</f>
        <v>0</v>
      </c>
      <c r="Q145" s="114">
        <f>+COUNTIF(C77:AM77,"WE")</f>
        <v>8</v>
      </c>
      <c r="R145" s="742">
        <f t="shared" si="3"/>
        <v>21</v>
      </c>
      <c r="S145" s="742"/>
      <c r="T145" s="742">
        <f t="shared" si="4"/>
        <v>30</v>
      </c>
      <c r="U145" s="743"/>
      <c r="W145" s="827"/>
      <c r="X145" s="828"/>
      <c r="Y145" s="828"/>
      <c r="Z145" s="828"/>
      <c r="AA145" s="828"/>
      <c r="AB145" s="828"/>
      <c r="AC145" s="828"/>
      <c r="AD145" s="828"/>
      <c r="AE145" s="828"/>
      <c r="AF145" s="828"/>
      <c r="AG145" s="828"/>
      <c r="AH145" s="828"/>
      <c r="AI145" s="828"/>
      <c r="AJ145" s="828"/>
      <c r="AK145" s="828"/>
      <c r="AL145" s="828"/>
      <c r="AM145" s="828"/>
      <c r="AN145" s="829"/>
    </row>
    <row r="146" spans="1:40" ht="15.75" thickBot="1">
      <c r="A146" s="785"/>
      <c r="B146" s="359" t="s">
        <v>36</v>
      </c>
      <c r="C146" s="360">
        <f>+COUNTIF(C78:AM78,"BD")</f>
        <v>0</v>
      </c>
      <c r="D146" s="360">
        <f>+COUNTIF(C78:AM78,"BH")</f>
        <v>0</v>
      </c>
      <c r="E146" s="360">
        <f>+COUNTIF(C78:AM78,"IN")</f>
        <v>0</v>
      </c>
      <c r="F146" s="360">
        <f>+COUNTIF(C78:AM78,"MD")</f>
        <v>0</v>
      </c>
      <c r="G146" s="360">
        <f>+COUNTIF(C78:AM78,"NP")</f>
        <v>0</v>
      </c>
      <c r="H146" s="360">
        <f>+COUNTIF(C78:AM78,"PK")</f>
        <v>0</v>
      </c>
      <c r="I146" s="360">
        <f>+COUNTIF(C78:AM78,"SL")</f>
        <v>0</v>
      </c>
      <c r="J146" s="360">
        <f>+COUNTIF(C78:AM78,"PO")</f>
        <v>20</v>
      </c>
      <c r="K146" s="360">
        <f>+COUNTIF(C78:AM78,"MT")</f>
        <v>0</v>
      </c>
      <c r="L146" s="360">
        <f>+COUNTIF(C78:AM78,"T")</f>
        <v>0</v>
      </c>
      <c r="M146" s="360">
        <f>+COUNTIF(C78:AM78,"UN")</f>
        <v>1</v>
      </c>
      <c r="N146" s="360">
        <f>+COUNTIF(C78:AM78,"AL")</f>
        <v>0</v>
      </c>
      <c r="O146" s="360">
        <f>+COUNTIF(C78:AM78,"ML")</f>
        <v>0</v>
      </c>
      <c r="P146" s="360">
        <f>+COUNTIF(C80:AN80,"VT")</f>
        <v>0</v>
      </c>
      <c r="Q146" s="360">
        <f>+COUNTIF(C78:AM78,"WE")</f>
        <v>9</v>
      </c>
      <c r="R146" s="744">
        <f t="shared" si="3"/>
        <v>20</v>
      </c>
      <c r="S146" s="744"/>
      <c r="T146" s="744">
        <f t="shared" si="4"/>
        <v>30</v>
      </c>
      <c r="U146" s="851"/>
      <c r="W146" s="827"/>
      <c r="X146" s="828"/>
      <c r="Y146" s="828"/>
      <c r="Z146" s="828"/>
      <c r="AA146" s="828"/>
      <c r="AB146" s="828"/>
      <c r="AC146" s="828"/>
      <c r="AD146" s="828"/>
      <c r="AE146" s="828"/>
      <c r="AF146" s="828"/>
      <c r="AG146" s="828"/>
      <c r="AH146" s="828"/>
      <c r="AI146" s="828"/>
      <c r="AJ146" s="828"/>
      <c r="AK146" s="828"/>
      <c r="AL146" s="828"/>
      <c r="AM146" s="828"/>
      <c r="AN146" s="829"/>
    </row>
    <row r="147" spans="1:40" ht="15">
      <c r="A147" s="783" t="s">
        <v>11</v>
      </c>
      <c r="B147" s="357" t="s">
        <v>19</v>
      </c>
      <c r="C147" s="358">
        <f>+COUNTIF(C80:AM80,"BD")</f>
        <v>0</v>
      </c>
      <c r="D147" s="358">
        <f>+COUNTIF(C80:AM80,"BH")</f>
        <v>5</v>
      </c>
      <c r="E147" s="358">
        <f>+COUNTIF(C80:AM80,"IN")</f>
        <v>0</v>
      </c>
      <c r="F147" s="358">
        <f>+COUNTIF(C80:AM80,"MD")</f>
        <v>0</v>
      </c>
      <c r="G147" s="358">
        <f>+COUNTIF(C80:AM80,"NP")</f>
        <v>0</v>
      </c>
      <c r="H147" s="358">
        <f>+COUNTIF(C80:AM80,"PK")</f>
        <v>0</v>
      </c>
      <c r="I147" s="358">
        <f>+COUNTIF(C80:AM80,"SL")</f>
        <v>2</v>
      </c>
      <c r="J147" s="358">
        <f>+COUNTIF(C80:AM80,"PO")</f>
        <v>4</v>
      </c>
      <c r="K147" s="358">
        <f>+COUNTIF(C80:AM80,"MT")</f>
        <v>3</v>
      </c>
      <c r="L147" s="358">
        <f>+COUNTIF(C80:AM80,"T")</f>
        <v>1</v>
      </c>
      <c r="M147" s="358">
        <f>+COUNTIF(C80:AM80,"UN")</f>
        <v>1</v>
      </c>
      <c r="N147" s="358">
        <f>+COUNTIF(C80:AM80,"AL")</f>
        <v>8</v>
      </c>
      <c r="O147" s="358">
        <f>+COUNTIF(C80:AM80,"ML")</f>
        <v>0</v>
      </c>
      <c r="P147" s="358">
        <f>+COUNTIF(C80:AN80,"VT")</f>
        <v>0</v>
      </c>
      <c r="Q147" s="358">
        <f>+COUNTIF(C80:AM80,"WE")</f>
        <v>7</v>
      </c>
      <c r="R147" s="756">
        <f t="shared" si="3"/>
        <v>15</v>
      </c>
      <c r="S147" s="756"/>
      <c r="T147" s="756">
        <f t="shared" si="4"/>
        <v>31</v>
      </c>
      <c r="U147" s="802"/>
      <c r="W147" s="830"/>
      <c r="X147" s="831"/>
      <c r="Y147" s="831"/>
      <c r="Z147" s="831"/>
      <c r="AA147" s="831"/>
      <c r="AB147" s="831"/>
      <c r="AC147" s="831"/>
      <c r="AD147" s="831"/>
      <c r="AE147" s="831"/>
      <c r="AF147" s="831"/>
      <c r="AG147" s="831"/>
      <c r="AH147" s="831"/>
      <c r="AI147" s="831"/>
      <c r="AJ147" s="831"/>
      <c r="AK147" s="831"/>
      <c r="AL147" s="831"/>
      <c r="AM147" s="831"/>
      <c r="AN147" s="832"/>
    </row>
    <row r="148" spans="1:40" ht="15">
      <c r="A148" s="784"/>
      <c r="B148" s="67" t="s">
        <v>21</v>
      </c>
      <c r="C148" s="114">
        <f>+COUNTIF(C81:AM81,"BD")</f>
        <v>0</v>
      </c>
      <c r="D148" s="114">
        <f>+COUNTIF(C81:AM81,"BH")</f>
        <v>5</v>
      </c>
      <c r="E148" s="114">
        <f>+COUNTIF(C81:AM81,"IN")</f>
        <v>0</v>
      </c>
      <c r="F148" s="114">
        <f>+COUNTIF(C81:AM81,"MD")</f>
        <v>0</v>
      </c>
      <c r="G148" s="114">
        <f>+COUNTIF(C81:AM81,"NP")</f>
        <v>0</v>
      </c>
      <c r="H148" s="114">
        <f>+COUNTIF(C81:AM81,"PK")</f>
        <v>0</v>
      </c>
      <c r="I148" s="114">
        <f>+COUNTIF(C81:AM81,"SL")</f>
        <v>2</v>
      </c>
      <c r="J148" s="114">
        <f>+COUNTIF(C81:AM81,"PO")</f>
        <v>4</v>
      </c>
      <c r="K148" s="114">
        <f>+COUNTIF(C81:AM81,"MT")</f>
        <v>3</v>
      </c>
      <c r="L148" s="114">
        <f>+COUNTIF(C81:AM81,"T")</f>
        <v>1</v>
      </c>
      <c r="M148" s="114">
        <f>+COUNTIF(C81:AM81,"UN")</f>
        <v>1</v>
      </c>
      <c r="N148" s="114">
        <f>+COUNTIF(C81:AM81,"AL")</f>
        <v>8</v>
      </c>
      <c r="O148" s="114">
        <f>+COUNTIF(C81:AM81,"ML")</f>
        <v>0</v>
      </c>
      <c r="P148" s="114">
        <f>+COUNTIF(C81:AN81,"VT")</f>
        <v>0</v>
      </c>
      <c r="Q148" s="114">
        <f>+COUNTIF(C81:AM81,"WE")</f>
        <v>7</v>
      </c>
      <c r="R148" s="742">
        <f t="shared" si="3"/>
        <v>15</v>
      </c>
      <c r="S148" s="742"/>
      <c r="T148" s="742">
        <f t="shared" si="4"/>
        <v>31</v>
      </c>
      <c r="U148" s="743"/>
      <c r="W148" s="385"/>
      <c r="X148" s="385"/>
      <c r="Y148" s="385"/>
      <c r="Z148" s="385"/>
      <c r="AA148" s="385"/>
      <c r="AB148" s="385"/>
      <c r="AC148" s="385"/>
      <c r="AD148" s="385"/>
      <c r="AE148" s="385"/>
      <c r="AF148" s="385"/>
      <c r="AG148" s="385"/>
      <c r="AH148" s="385"/>
      <c r="AI148" s="385"/>
      <c r="AJ148" s="385"/>
      <c r="AK148" s="385"/>
      <c r="AL148" s="385"/>
      <c r="AM148" s="385"/>
      <c r="AN148" s="385"/>
    </row>
    <row r="149" spans="1:40" ht="15" customHeight="1">
      <c r="A149" s="784"/>
      <c r="B149" s="69" t="s">
        <v>22</v>
      </c>
      <c r="C149" s="114">
        <f>+COUNTIF(C82:AM82,"BD")</f>
        <v>0</v>
      </c>
      <c r="D149" s="114">
        <f>+COUNTIF(C82:AM82,"BH")</f>
        <v>5</v>
      </c>
      <c r="E149" s="114">
        <f>+COUNTIF(C82:AM82,"IN")</f>
        <v>0</v>
      </c>
      <c r="F149" s="114">
        <f>+COUNTIF(C82:AM82,"MD")</f>
        <v>0</v>
      </c>
      <c r="G149" s="114">
        <f>+COUNTIF(C82:AM82,"NP")</f>
        <v>0</v>
      </c>
      <c r="H149" s="114">
        <f>+COUNTIF(C82:AM82,"PK")</f>
        <v>0</v>
      </c>
      <c r="I149" s="114">
        <f>+COUNTIF(C82:AM82,"SL")</f>
        <v>2</v>
      </c>
      <c r="J149" s="114">
        <f>+COUNTIF(C82:AM82,"PO")</f>
        <v>4</v>
      </c>
      <c r="K149" s="114">
        <f>+COUNTIF(C82:AM82,"MT")</f>
        <v>3</v>
      </c>
      <c r="L149" s="114">
        <f>+COUNTIF(C82:AM82,"T")</f>
        <v>1</v>
      </c>
      <c r="M149" s="114">
        <f>+COUNTIF(C82:AM82,"UN")</f>
        <v>1</v>
      </c>
      <c r="N149" s="114">
        <f>+COUNTIF(C82:AM82,"AL")</f>
        <v>8</v>
      </c>
      <c r="O149" s="114">
        <f>+COUNTIF(C82:AM82,"ML")</f>
        <v>0</v>
      </c>
      <c r="P149" s="114">
        <f>+COUNTIF(C82:AN82,"VT")</f>
        <v>0</v>
      </c>
      <c r="Q149" s="114">
        <f>+COUNTIF(C82:AM82,"WE")</f>
        <v>7</v>
      </c>
      <c r="R149" s="742">
        <f t="shared" si="3"/>
        <v>15</v>
      </c>
      <c r="S149" s="742"/>
      <c r="T149" s="742">
        <f t="shared" si="4"/>
        <v>31</v>
      </c>
      <c r="U149" s="743"/>
      <c r="W149" s="833" t="s">
        <v>110</v>
      </c>
      <c r="X149" s="834"/>
      <c r="Y149" s="834"/>
      <c r="Z149" s="834"/>
      <c r="AA149" s="834"/>
      <c r="AB149" s="834"/>
      <c r="AC149" s="834"/>
      <c r="AD149" s="834"/>
      <c r="AE149" s="834"/>
      <c r="AF149" s="834"/>
      <c r="AG149" s="834"/>
      <c r="AH149" s="834"/>
      <c r="AI149" s="834"/>
      <c r="AJ149" s="834"/>
      <c r="AK149" s="834"/>
      <c r="AL149" s="834"/>
      <c r="AM149" s="834"/>
      <c r="AN149" s="835"/>
    </row>
    <row r="150" spans="1:40" ht="15">
      <c r="A150" s="784"/>
      <c r="B150" s="71" t="s">
        <v>20</v>
      </c>
      <c r="C150" s="114">
        <f>+COUNTIF(C83:AM83,"BD")</f>
        <v>0</v>
      </c>
      <c r="D150" s="114">
        <f>+COUNTIF(C83:AM83,"BH")</f>
        <v>5</v>
      </c>
      <c r="E150" s="114">
        <f>+COUNTIF(C83:AM83,"IN")</f>
        <v>0</v>
      </c>
      <c r="F150" s="114">
        <f>+COUNTIF(C83:AM83,"MD")</f>
        <v>0</v>
      </c>
      <c r="G150" s="114">
        <f>+COUNTIF(C83:AM83,"NP")</f>
        <v>0</v>
      </c>
      <c r="H150" s="114">
        <f>+COUNTIF(C83:AM83,"PK")</f>
        <v>0</v>
      </c>
      <c r="I150" s="114">
        <f>+COUNTIF(C83:AM83,"SL")</f>
        <v>2</v>
      </c>
      <c r="J150" s="114">
        <f>+COUNTIF(C83:AM83,"PO")</f>
        <v>4</v>
      </c>
      <c r="K150" s="114">
        <f>+COUNTIF(C83:AM83,"MT")</f>
        <v>3</v>
      </c>
      <c r="L150" s="114">
        <f>+COUNTIF(C83:AM83,"T")</f>
        <v>1</v>
      </c>
      <c r="M150" s="114">
        <f>+COUNTIF(C83:AM83,"UN")</f>
        <v>1</v>
      </c>
      <c r="N150" s="114">
        <f>+COUNTIF(C83:AM83,"AL")</f>
        <v>8</v>
      </c>
      <c r="O150" s="114">
        <f>+COUNTIF(C83:AM83,"ML")</f>
        <v>0</v>
      </c>
      <c r="P150" s="114">
        <f>+COUNTIF(C83:AN83,"VT")</f>
        <v>0</v>
      </c>
      <c r="Q150" s="114">
        <f>+COUNTIF(C83:AM83,"WE")</f>
        <v>7</v>
      </c>
      <c r="R150" s="742">
        <f t="shared" si="3"/>
        <v>15</v>
      </c>
      <c r="S150" s="742"/>
      <c r="T150" s="742">
        <f t="shared" si="4"/>
        <v>31</v>
      </c>
      <c r="U150" s="743"/>
      <c r="W150" s="836"/>
      <c r="X150" s="837"/>
      <c r="Y150" s="837"/>
      <c r="Z150" s="837"/>
      <c r="AA150" s="837"/>
      <c r="AB150" s="837"/>
      <c r="AC150" s="837"/>
      <c r="AD150" s="837"/>
      <c r="AE150" s="837"/>
      <c r="AF150" s="837"/>
      <c r="AG150" s="837"/>
      <c r="AH150" s="837"/>
      <c r="AI150" s="837"/>
      <c r="AJ150" s="837"/>
      <c r="AK150" s="837"/>
      <c r="AL150" s="837"/>
      <c r="AM150" s="837"/>
      <c r="AN150" s="838"/>
    </row>
    <row r="151" spans="1:40" ht="15.75" customHeight="1" thickBot="1">
      <c r="A151" s="785"/>
      <c r="B151" s="359" t="s">
        <v>36</v>
      </c>
      <c r="C151" s="360">
        <f>+COUNTIF(C84:AM84,"BD")</f>
        <v>0</v>
      </c>
      <c r="D151" s="360">
        <f>+COUNTIF(C84:AM84,"BH")</f>
        <v>0</v>
      </c>
      <c r="E151" s="360">
        <f>+COUNTIF(C84:AM84,"IN")</f>
        <v>0</v>
      </c>
      <c r="F151" s="360">
        <f>+COUNTIF(C84:AM84,"MD")</f>
        <v>0</v>
      </c>
      <c r="G151" s="360">
        <f>+COUNTIF(C84:AM84,"NP")</f>
        <v>0</v>
      </c>
      <c r="H151" s="360">
        <f>+COUNTIF(C84:AM84,"PK")</f>
        <v>0</v>
      </c>
      <c r="I151" s="360">
        <f>+COUNTIF(C84:AM84,"SL")</f>
        <v>0</v>
      </c>
      <c r="J151" s="360">
        <f>+COUNTIF(C84:AM84,"PO")</f>
        <v>11</v>
      </c>
      <c r="K151" s="360">
        <f>+COUNTIF(C84:AM84,"MT")</f>
        <v>3</v>
      </c>
      <c r="L151" s="360">
        <f>+COUNTIF(C84:AM84,"T")</f>
        <v>0</v>
      </c>
      <c r="M151" s="360">
        <f>+COUNTIF(C84:AM84,"UN")</f>
        <v>1</v>
      </c>
      <c r="N151" s="360">
        <f>+COUNTIF(C84:AM84,"AL")</f>
        <v>8</v>
      </c>
      <c r="O151" s="360">
        <f>+COUNTIF(C84:AM84,"ML")</f>
        <v>0</v>
      </c>
      <c r="P151" s="360">
        <f>+COUNTIF(C84:AN84,"VT")</f>
        <v>0</v>
      </c>
      <c r="Q151" s="360">
        <f>+COUNTIF(C84:AM84,"WE")</f>
        <v>8</v>
      </c>
      <c r="R151" s="744">
        <f t="shared" si="3"/>
        <v>14</v>
      </c>
      <c r="S151" s="744"/>
      <c r="T151" s="744">
        <f t="shared" si="4"/>
        <v>31</v>
      </c>
      <c r="U151" s="851"/>
      <c r="W151" s="839" t="s">
        <v>90</v>
      </c>
      <c r="X151" s="808"/>
      <c r="Y151" s="808"/>
      <c r="Z151" s="808"/>
      <c r="AA151" s="808"/>
      <c r="AB151" s="808"/>
      <c r="AC151" s="808"/>
      <c r="AD151" s="461"/>
      <c r="AE151" s="461"/>
      <c r="AF151" s="462"/>
      <c r="AG151" s="808" t="s">
        <v>94</v>
      </c>
      <c r="AH151" s="808"/>
      <c r="AI151" s="808"/>
      <c r="AJ151" s="808"/>
      <c r="AK151" s="808"/>
      <c r="AL151" s="808"/>
      <c r="AM151" s="808"/>
      <c r="AN151" s="809"/>
    </row>
    <row r="152" spans="1:40" ht="17.25" customHeight="1">
      <c r="A152" s="920" t="s">
        <v>88</v>
      </c>
      <c r="B152" s="357" t="s">
        <v>19</v>
      </c>
      <c r="C152" s="636">
        <f aca="true" t="shared" si="5" ref="C152:R156">+SUM(C147,C142,C137,C132,C127,C122,C117,C112,C107,C102,C97,C92)</f>
        <v>40</v>
      </c>
      <c r="D152" s="636">
        <f t="shared" si="5"/>
        <v>12</v>
      </c>
      <c r="E152" s="636">
        <f t="shared" si="5"/>
        <v>17</v>
      </c>
      <c r="F152" s="636">
        <f t="shared" si="5"/>
        <v>10</v>
      </c>
      <c r="G152" s="636">
        <f t="shared" si="5"/>
        <v>41</v>
      </c>
      <c r="H152" s="636">
        <f t="shared" si="5"/>
        <v>27</v>
      </c>
      <c r="I152" s="636">
        <f t="shared" si="5"/>
        <v>37</v>
      </c>
      <c r="J152" s="636">
        <f t="shared" si="5"/>
        <v>22</v>
      </c>
      <c r="K152" s="636">
        <f t="shared" si="5"/>
        <v>18</v>
      </c>
      <c r="L152" s="636">
        <f t="shared" si="5"/>
        <v>20</v>
      </c>
      <c r="M152" s="636">
        <f t="shared" si="5"/>
        <v>5</v>
      </c>
      <c r="N152" s="636">
        <f t="shared" si="5"/>
        <v>34</v>
      </c>
      <c r="O152" s="636">
        <f t="shared" si="5"/>
        <v>0</v>
      </c>
      <c r="P152" s="636">
        <f t="shared" si="5"/>
        <v>0</v>
      </c>
      <c r="Q152" s="636">
        <f t="shared" si="5"/>
        <v>82</v>
      </c>
      <c r="R152" s="923">
        <f t="shared" si="5"/>
        <v>244</v>
      </c>
      <c r="S152" s="923"/>
      <c r="T152" s="923">
        <f t="shared" si="4"/>
        <v>365</v>
      </c>
      <c r="U152" s="924"/>
      <c r="W152" s="810" t="s">
        <v>97</v>
      </c>
      <c r="X152" s="811"/>
      <c r="Y152" s="811"/>
      <c r="Z152" s="811"/>
      <c r="AA152" s="811"/>
      <c r="AB152" s="811"/>
      <c r="AC152" s="811"/>
      <c r="AD152" s="811"/>
      <c r="AE152" s="811"/>
      <c r="AF152" s="463"/>
      <c r="AG152" s="808" t="s">
        <v>95</v>
      </c>
      <c r="AH152" s="808"/>
      <c r="AI152" s="808"/>
      <c r="AJ152" s="808"/>
      <c r="AK152" s="808"/>
      <c r="AL152" s="808"/>
      <c r="AM152" s="808"/>
      <c r="AN152" s="809"/>
    </row>
    <row r="153" spans="1:40" ht="15" customHeight="1">
      <c r="A153" s="921"/>
      <c r="B153" s="67" t="s">
        <v>21</v>
      </c>
      <c r="C153" s="631">
        <f t="shared" si="5"/>
        <v>24</v>
      </c>
      <c r="D153" s="631">
        <f t="shared" si="5"/>
        <v>12</v>
      </c>
      <c r="E153" s="631">
        <f t="shared" si="5"/>
        <v>16</v>
      </c>
      <c r="F153" s="631">
        <f t="shared" si="5"/>
        <v>10</v>
      </c>
      <c r="G153" s="631">
        <f t="shared" si="5"/>
        <v>30</v>
      </c>
      <c r="H153" s="631">
        <f t="shared" si="5"/>
        <v>27</v>
      </c>
      <c r="I153" s="631">
        <f t="shared" si="5"/>
        <v>37</v>
      </c>
      <c r="J153" s="631">
        <f t="shared" si="5"/>
        <v>19</v>
      </c>
      <c r="K153" s="631">
        <f t="shared" si="5"/>
        <v>14</v>
      </c>
      <c r="L153" s="631">
        <f t="shared" si="5"/>
        <v>16</v>
      </c>
      <c r="M153" s="631">
        <f t="shared" si="5"/>
        <v>5</v>
      </c>
      <c r="N153" s="631">
        <f t="shared" si="5"/>
        <v>18</v>
      </c>
      <c r="O153" s="631">
        <f t="shared" si="5"/>
        <v>0</v>
      </c>
      <c r="P153" s="630">
        <f t="shared" si="5"/>
        <v>67</v>
      </c>
      <c r="Q153" s="631">
        <f t="shared" si="5"/>
        <v>70</v>
      </c>
      <c r="R153" s="918">
        <f t="shared" si="5"/>
        <v>205</v>
      </c>
      <c r="S153" s="918"/>
      <c r="T153" s="918">
        <f t="shared" si="4"/>
        <v>365</v>
      </c>
      <c r="U153" s="919"/>
      <c r="W153" s="839" t="s">
        <v>92</v>
      </c>
      <c r="X153" s="808"/>
      <c r="Y153" s="808"/>
      <c r="Z153" s="808"/>
      <c r="AA153" s="808"/>
      <c r="AB153" s="808"/>
      <c r="AC153" s="808"/>
      <c r="AD153" s="808"/>
      <c r="AE153" s="461"/>
      <c r="AF153" s="463"/>
      <c r="AG153" s="808" t="s">
        <v>96</v>
      </c>
      <c r="AH153" s="808"/>
      <c r="AI153" s="808"/>
      <c r="AJ153" s="808"/>
      <c r="AK153" s="808"/>
      <c r="AL153" s="808"/>
      <c r="AM153" s="808"/>
      <c r="AN153" s="809"/>
    </row>
    <row r="154" spans="1:40" ht="15" customHeight="1">
      <c r="A154" s="921"/>
      <c r="B154" s="391" t="s">
        <v>22</v>
      </c>
      <c r="C154" s="632">
        <f t="shared" si="5"/>
        <v>40</v>
      </c>
      <c r="D154" s="632">
        <f t="shared" si="5"/>
        <v>12</v>
      </c>
      <c r="E154" s="632">
        <f t="shared" si="5"/>
        <v>16</v>
      </c>
      <c r="F154" s="632">
        <f t="shared" si="5"/>
        <v>10</v>
      </c>
      <c r="G154" s="632">
        <f t="shared" si="5"/>
        <v>48</v>
      </c>
      <c r="H154" s="632">
        <f t="shared" si="5"/>
        <v>27</v>
      </c>
      <c r="I154" s="632">
        <f t="shared" si="5"/>
        <v>37</v>
      </c>
      <c r="J154" s="632">
        <f t="shared" si="5"/>
        <v>24</v>
      </c>
      <c r="K154" s="632">
        <f t="shared" si="5"/>
        <v>18</v>
      </c>
      <c r="L154" s="632">
        <f t="shared" si="5"/>
        <v>18</v>
      </c>
      <c r="M154" s="632">
        <f t="shared" si="5"/>
        <v>5</v>
      </c>
      <c r="N154" s="632">
        <f t="shared" si="5"/>
        <v>26</v>
      </c>
      <c r="O154" s="632">
        <f t="shared" si="5"/>
        <v>0</v>
      </c>
      <c r="P154" s="630">
        <f>+SUM(P149,P144,P139,P134,P129,P124,P119,P114,P109,P104,P99,P94)</f>
        <v>0</v>
      </c>
      <c r="Q154" s="632">
        <f t="shared" si="5"/>
        <v>84</v>
      </c>
      <c r="R154" s="914">
        <f t="shared" si="5"/>
        <v>250</v>
      </c>
      <c r="S154" s="914"/>
      <c r="T154" s="914">
        <f t="shared" si="4"/>
        <v>365</v>
      </c>
      <c r="U154" s="915"/>
      <c r="W154" s="839" t="s">
        <v>91</v>
      </c>
      <c r="X154" s="808"/>
      <c r="Y154" s="808"/>
      <c r="Z154" s="808"/>
      <c r="AA154" s="808"/>
      <c r="AB154" s="808"/>
      <c r="AC154" s="808"/>
      <c r="AD154" s="808"/>
      <c r="AE154" s="461"/>
      <c r="AF154" s="463"/>
      <c r="AG154" s="808" t="s">
        <v>112</v>
      </c>
      <c r="AH154" s="808"/>
      <c r="AI154" s="808"/>
      <c r="AJ154" s="808"/>
      <c r="AK154" s="808"/>
      <c r="AL154" s="808"/>
      <c r="AM154" s="808"/>
      <c r="AN154" s="809"/>
    </row>
    <row r="155" spans="1:40" ht="15" customHeight="1">
      <c r="A155" s="921"/>
      <c r="B155" s="629" t="s">
        <v>20</v>
      </c>
      <c r="C155" s="633">
        <f t="shared" si="5"/>
        <v>44</v>
      </c>
      <c r="D155" s="633">
        <f t="shared" si="5"/>
        <v>12</v>
      </c>
      <c r="E155" s="633">
        <f t="shared" si="5"/>
        <v>16</v>
      </c>
      <c r="F155" s="633">
        <f t="shared" si="5"/>
        <v>10</v>
      </c>
      <c r="G155" s="633">
        <f t="shared" si="5"/>
        <v>42</v>
      </c>
      <c r="H155" s="633">
        <f t="shared" si="5"/>
        <v>27</v>
      </c>
      <c r="I155" s="633">
        <f t="shared" si="5"/>
        <v>39</v>
      </c>
      <c r="J155" s="633">
        <f t="shared" si="5"/>
        <v>26</v>
      </c>
      <c r="K155" s="633">
        <f t="shared" si="5"/>
        <v>18</v>
      </c>
      <c r="L155" s="633">
        <f t="shared" si="5"/>
        <v>20</v>
      </c>
      <c r="M155" s="633">
        <f t="shared" si="5"/>
        <v>6</v>
      </c>
      <c r="N155" s="633">
        <f t="shared" si="5"/>
        <v>20</v>
      </c>
      <c r="O155" s="633">
        <f t="shared" si="5"/>
        <v>0</v>
      </c>
      <c r="P155" s="630">
        <f>+SUM(P150,P145,P140,P135,P130,P125,P120,P115,P110,P105,P100,P95)</f>
        <v>0</v>
      </c>
      <c r="Q155" s="633">
        <f t="shared" si="5"/>
        <v>85</v>
      </c>
      <c r="R155" s="916">
        <f t="shared" si="5"/>
        <v>254</v>
      </c>
      <c r="S155" s="916"/>
      <c r="T155" s="916">
        <f t="shared" si="4"/>
        <v>365</v>
      </c>
      <c r="U155" s="917"/>
      <c r="W155" s="839" t="s">
        <v>93</v>
      </c>
      <c r="X155" s="808"/>
      <c r="Y155" s="808"/>
      <c r="Z155" s="808"/>
      <c r="AA155" s="808"/>
      <c r="AB155" s="808"/>
      <c r="AC155" s="808"/>
      <c r="AD155" s="808"/>
      <c r="AE155" s="461"/>
      <c r="AF155" s="464"/>
      <c r="AG155" s="808" t="s">
        <v>108</v>
      </c>
      <c r="AH155" s="808"/>
      <c r="AI155" s="808"/>
      <c r="AJ155" s="808"/>
      <c r="AK155" s="808"/>
      <c r="AL155" s="808"/>
      <c r="AM155" s="808"/>
      <c r="AN155" s="809"/>
    </row>
    <row r="156" spans="1:40" ht="15.75" thickBot="1">
      <c r="A156" s="922"/>
      <c r="B156" s="359" t="s">
        <v>36</v>
      </c>
      <c r="C156" s="637">
        <f t="shared" si="5"/>
        <v>2</v>
      </c>
      <c r="D156" s="637">
        <f t="shared" si="5"/>
        <v>0</v>
      </c>
      <c r="E156" s="637">
        <f t="shared" si="5"/>
        <v>2</v>
      </c>
      <c r="F156" s="637">
        <f t="shared" si="5"/>
        <v>0</v>
      </c>
      <c r="G156" s="637">
        <f t="shared" si="5"/>
        <v>3</v>
      </c>
      <c r="H156" s="637">
        <f t="shared" si="5"/>
        <v>2</v>
      </c>
      <c r="I156" s="637">
        <f t="shared" si="5"/>
        <v>1</v>
      </c>
      <c r="J156" s="638">
        <f t="shared" si="5"/>
        <v>192</v>
      </c>
      <c r="K156" s="637">
        <f t="shared" si="5"/>
        <v>24</v>
      </c>
      <c r="L156" s="637">
        <f t="shared" si="5"/>
        <v>14</v>
      </c>
      <c r="M156" s="637">
        <f t="shared" si="5"/>
        <v>9</v>
      </c>
      <c r="N156" s="637">
        <f t="shared" si="5"/>
        <v>22</v>
      </c>
      <c r="O156" s="637">
        <f t="shared" si="5"/>
        <v>0</v>
      </c>
      <c r="P156" s="639">
        <f>+SUM(P151,P146,P141,P136,P131,P126,P121,P116,P111,P106,P101,P96)</f>
        <v>0</v>
      </c>
      <c r="Q156" s="637">
        <f t="shared" si="5"/>
        <v>94</v>
      </c>
      <c r="R156" s="925">
        <f t="shared" si="5"/>
        <v>240</v>
      </c>
      <c r="S156" s="925"/>
      <c r="T156" s="925">
        <f t="shared" si="4"/>
        <v>365</v>
      </c>
      <c r="U156" s="926"/>
      <c r="W156" s="457" t="s">
        <v>113</v>
      </c>
      <c r="X156" s="458"/>
      <c r="Y156" s="459"/>
      <c r="Z156" s="459"/>
      <c r="AA156" s="459"/>
      <c r="AB156" s="459"/>
      <c r="AC156" s="459"/>
      <c r="AD156" s="460"/>
      <c r="AE156" s="459"/>
      <c r="AF156" s="459"/>
      <c r="AG156" s="418"/>
      <c r="AH156" s="418"/>
      <c r="AI156" s="454"/>
      <c r="AJ156" s="454"/>
      <c r="AK156" s="454"/>
      <c r="AL156" s="454"/>
      <c r="AM156" s="454"/>
      <c r="AN156" s="455"/>
    </row>
    <row r="157" spans="1:40" ht="15" customHeight="1" thickBot="1">
      <c r="A157" s="634"/>
      <c r="B157" s="635" t="s">
        <v>109</v>
      </c>
      <c r="C157" s="635">
        <f>+SUM(C152:C156)</f>
        <v>150</v>
      </c>
      <c r="D157" s="635">
        <f aca="true" t="shared" si="6" ref="D157:T157">+SUM(D152:D156)</f>
        <v>48</v>
      </c>
      <c r="E157" s="635">
        <f t="shared" si="6"/>
        <v>67</v>
      </c>
      <c r="F157" s="635">
        <f t="shared" si="6"/>
        <v>40</v>
      </c>
      <c r="G157" s="635">
        <f t="shared" si="6"/>
        <v>164</v>
      </c>
      <c r="H157" s="635">
        <f t="shared" si="6"/>
        <v>110</v>
      </c>
      <c r="I157" s="635">
        <f t="shared" si="6"/>
        <v>151</v>
      </c>
      <c r="J157" s="635">
        <f t="shared" si="6"/>
        <v>283</v>
      </c>
      <c r="K157" s="635">
        <f t="shared" si="6"/>
        <v>92</v>
      </c>
      <c r="L157" s="635">
        <f t="shared" si="6"/>
        <v>88</v>
      </c>
      <c r="M157" s="635">
        <f t="shared" si="6"/>
        <v>30</v>
      </c>
      <c r="N157" s="635">
        <f t="shared" si="6"/>
        <v>120</v>
      </c>
      <c r="O157" s="635">
        <f t="shared" si="6"/>
        <v>0</v>
      </c>
      <c r="P157" s="635">
        <f t="shared" si="6"/>
        <v>67</v>
      </c>
      <c r="Q157" s="635">
        <f t="shared" si="6"/>
        <v>415</v>
      </c>
      <c r="R157" s="912">
        <f t="shared" si="6"/>
        <v>1193</v>
      </c>
      <c r="S157" s="912"/>
      <c r="T157" s="912">
        <f t="shared" si="6"/>
        <v>1825</v>
      </c>
      <c r="U157" s="913"/>
      <c r="W157" s="467" t="s">
        <v>114</v>
      </c>
      <c r="X157" s="468"/>
      <c r="Y157" s="468"/>
      <c r="Z157" s="468"/>
      <c r="AA157" s="468"/>
      <c r="AB157" s="468"/>
      <c r="AC157" s="468"/>
      <c r="AD157" s="468"/>
      <c r="AE157" s="468"/>
      <c r="AF157" s="468"/>
      <c r="AG157" s="468"/>
      <c r="AH157" s="468"/>
      <c r="AI157" s="469"/>
      <c r="AJ157" s="469"/>
      <c r="AK157" s="469"/>
      <c r="AL157" s="469"/>
      <c r="AM157" s="469"/>
      <c r="AN157" s="470"/>
    </row>
    <row r="158" spans="1:40" ht="15">
      <c r="A158" s="417"/>
      <c r="B158" s="417"/>
      <c r="C158" s="417"/>
      <c r="D158" s="417"/>
      <c r="E158" s="417"/>
      <c r="F158" s="417"/>
      <c r="G158" s="417"/>
      <c r="H158" s="417"/>
      <c r="I158" s="417"/>
      <c r="J158" s="417"/>
      <c r="K158" s="417"/>
      <c r="L158" s="417"/>
      <c r="M158" s="417"/>
      <c r="N158" s="417"/>
      <c r="O158" s="417"/>
      <c r="P158" s="417"/>
      <c r="Q158" s="417"/>
      <c r="R158" s="417"/>
      <c r="S158" s="417"/>
      <c r="T158" s="417"/>
      <c r="U158" s="417"/>
      <c r="V158" s="456" t="s">
        <v>115</v>
      </c>
      <c r="W158" s="418"/>
      <c r="X158" s="418"/>
      <c r="Y158" s="418"/>
      <c r="Z158" s="418"/>
      <c r="AA158" s="418"/>
      <c r="AB158" s="418"/>
      <c r="AC158" s="418"/>
      <c r="AD158" s="418"/>
      <c r="AE158" s="418"/>
      <c r="AF158" s="418"/>
      <c r="AG158" s="418"/>
      <c r="AH158" s="454"/>
      <c r="AI158" s="454"/>
      <c r="AJ158" s="454"/>
      <c r="AK158" s="454"/>
      <c r="AL158" s="454"/>
      <c r="AM158" s="454"/>
      <c r="AN158" s="455"/>
    </row>
    <row r="159" ht="15">
      <c r="I159" s="7"/>
    </row>
    <row r="160" ht="15">
      <c r="I160" s="417"/>
    </row>
    <row r="161" spans="22:39" ht="15">
      <c r="V161" s="813" t="s">
        <v>111</v>
      </c>
      <c r="W161" s="814"/>
      <c r="X161" s="814"/>
      <c r="Y161" s="814"/>
      <c r="Z161" s="814"/>
      <c r="AA161" s="814"/>
      <c r="AB161" s="814"/>
      <c r="AC161" s="814"/>
      <c r="AD161" s="814"/>
      <c r="AE161" s="814"/>
      <c r="AF161" s="814"/>
      <c r="AG161" s="814"/>
      <c r="AH161" s="814"/>
      <c r="AI161" s="814"/>
      <c r="AJ161" s="814"/>
      <c r="AK161" s="814"/>
      <c r="AL161" s="814"/>
      <c r="AM161" s="815"/>
    </row>
    <row r="162" spans="22:39" ht="15">
      <c r="V162" s="816"/>
      <c r="W162" s="817"/>
      <c r="X162" s="817"/>
      <c r="Y162" s="817"/>
      <c r="Z162" s="817"/>
      <c r="AA162" s="817"/>
      <c r="AB162" s="817"/>
      <c r="AC162" s="817"/>
      <c r="AD162" s="817"/>
      <c r="AE162" s="817"/>
      <c r="AF162" s="817"/>
      <c r="AG162" s="817"/>
      <c r="AH162" s="817"/>
      <c r="AI162" s="817"/>
      <c r="AJ162" s="817"/>
      <c r="AK162" s="817"/>
      <c r="AL162" s="817"/>
      <c r="AM162" s="818"/>
    </row>
    <row r="163" spans="22:39" ht="15">
      <c r="V163" s="816"/>
      <c r="W163" s="817"/>
      <c r="X163" s="817"/>
      <c r="Y163" s="817"/>
      <c r="Z163" s="817"/>
      <c r="AA163" s="817"/>
      <c r="AB163" s="817"/>
      <c r="AC163" s="817"/>
      <c r="AD163" s="817"/>
      <c r="AE163" s="817"/>
      <c r="AF163" s="817"/>
      <c r="AG163" s="817"/>
      <c r="AH163" s="817"/>
      <c r="AI163" s="817"/>
      <c r="AJ163" s="817"/>
      <c r="AK163" s="817"/>
      <c r="AL163" s="817"/>
      <c r="AM163" s="818"/>
    </row>
    <row r="164" spans="22:39" ht="15">
      <c r="V164" s="819"/>
      <c r="W164" s="820"/>
      <c r="X164" s="820"/>
      <c r="Y164" s="820"/>
      <c r="Z164" s="820"/>
      <c r="AA164" s="820"/>
      <c r="AB164" s="820"/>
      <c r="AC164" s="820"/>
      <c r="AD164" s="820"/>
      <c r="AE164" s="820"/>
      <c r="AF164" s="820"/>
      <c r="AG164" s="820"/>
      <c r="AH164" s="820"/>
      <c r="AI164" s="820"/>
      <c r="AJ164" s="820"/>
      <c r="AK164" s="820"/>
      <c r="AL164" s="820"/>
      <c r="AM164" s="821"/>
    </row>
  </sheetData>
  <sheetProtection/>
  <mergeCells count="176">
    <mergeCell ref="A37:A43"/>
    <mergeCell ref="A44:A49"/>
    <mergeCell ref="A50:A55"/>
    <mergeCell ref="A56:A59"/>
    <mergeCell ref="A61:A66"/>
    <mergeCell ref="A67:A72"/>
    <mergeCell ref="A2:A7"/>
    <mergeCell ref="A8:A13"/>
    <mergeCell ref="A14:A19"/>
    <mergeCell ref="A20:A25"/>
    <mergeCell ref="A26:A29"/>
    <mergeCell ref="A31:A36"/>
    <mergeCell ref="R94:S94"/>
    <mergeCell ref="T94:U94"/>
    <mergeCell ref="R95:S95"/>
    <mergeCell ref="T95:U95"/>
    <mergeCell ref="R96:S96"/>
    <mergeCell ref="T96:U96"/>
    <mergeCell ref="A73:A78"/>
    <mergeCell ref="A79:A84"/>
    <mergeCell ref="A85:A89"/>
    <mergeCell ref="R91:S91"/>
    <mergeCell ref="T91:U91"/>
    <mergeCell ref="R92:S92"/>
    <mergeCell ref="T92:U92"/>
    <mergeCell ref="R93:S93"/>
    <mergeCell ref="T93:U93"/>
    <mergeCell ref="A92:A96"/>
    <mergeCell ref="T101:U101"/>
    <mergeCell ref="A102:A106"/>
    <mergeCell ref="R102:S102"/>
    <mergeCell ref="T102:U102"/>
    <mergeCell ref="R103:S103"/>
    <mergeCell ref="T103:U103"/>
    <mergeCell ref="R104:S104"/>
    <mergeCell ref="T104:U104"/>
    <mergeCell ref="R105:S105"/>
    <mergeCell ref="T105:U105"/>
    <mergeCell ref="A97:A101"/>
    <mergeCell ref="R97:S97"/>
    <mergeCell ref="T97:U97"/>
    <mergeCell ref="R98:S98"/>
    <mergeCell ref="T98:U98"/>
    <mergeCell ref="R99:S99"/>
    <mergeCell ref="T99:U99"/>
    <mergeCell ref="R100:S100"/>
    <mergeCell ref="T100:U100"/>
    <mergeCell ref="R101:S101"/>
    <mergeCell ref="R106:S106"/>
    <mergeCell ref="T106:U106"/>
    <mergeCell ref="A107:A111"/>
    <mergeCell ref="R107:S107"/>
    <mergeCell ref="T107:U107"/>
    <mergeCell ref="R108:S108"/>
    <mergeCell ref="T108:U108"/>
    <mergeCell ref="R109:S109"/>
    <mergeCell ref="T109:U109"/>
    <mergeCell ref="R110:S110"/>
    <mergeCell ref="T110:U110"/>
    <mergeCell ref="R111:S111"/>
    <mergeCell ref="T111:U111"/>
    <mergeCell ref="A112:A116"/>
    <mergeCell ref="R112:S112"/>
    <mergeCell ref="T112:U112"/>
    <mergeCell ref="R113:S113"/>
    <mergeCell ref="T113:U113"/>
    <mergeCell ref="R114:S114"/>
    <mergeCell ref="T114:U114"/>
    <mergeCell ref="A122:A126"/>
    <mergeCell ref="R122:S122"/>
    <mergeCell ref="T122:U122"/>
    <mergeCell ref="R123:S123"/>
    <mergeCell ref="T123:U123"/>
    <mergeCell ref="R115:S115"/>
    <mergeCell ref="T115:U115"/>
    <mergeCell ref="R116:S116"/>
    <mergeCell ref="T116:U116"/>
    <mergeCell ref="A117:A121"/>
    <mergeCell ref="R117:S117"/>
    <mergeCell ref="T117:U117"/>
    <mergeCell ref="R118:S118"/>
    <mergeCell ref="T118:U118"/>
    <mergeCell ref="R119:S119"/>
    <mergeCell ref="R124:S124"/>
    <mergeCell ref="T124:U124"/>
    <mergeCell ref="R125:S125"/>
    <mergeCell ref="T125:U125"/>
    <mergeCell ref="R126:S126"/>
    <mergeCell ref="T126:U126"/>
    <mergeCell ref="T119:U119"/>
    <mergeCell ref="R120:S120"/>
    <mergeCell ref="T120:U120"/>
    <mergeCell ref="R121:S121"/>
    <mergeCell ref="T121:U121"/>
    <mergeCell ref="A132:A136"/>
    <mergeCell ref="R132:S132"/>
    <mergeCell ref="T132:U132"/>
    <mergeCell ref="R133:S133"/>
    <mergeCell ref="T133:U133"/>
    <mergeCell ref="A127:A131"/>
    <mergeCell ref="R127:S127"/>
    <mergeCell ref="T127:U127"/>
    <mergeCell ref="R128:S128"/>
    <mergeCell ref="T128:U128"/>
    <mergeCell ref="R129:S129"/>
    <mergeCell ref="T129:U129"/>
    <mergeCell ref="R130:S130"/>
    <mergeCell ref="T130:U130"/>
    <mergeCell ref="R131:S131"/>
    <mergeCell ref="T131:U131"/>
    <mergeCell ref="W133:AN139"/>
    <mergeCell ref="R134:S134"/>
    <mergeCell ref="T134:U134"/>
    <mergeCell ref="R135:S135"/>
    <mergeCell ref="T135:U135"/>
    <mergeCell ref="R136:S136"/>
    <mergeCell ref="T136:U136"/>
    <mergeCell ref="T147:U147"/>
    <mergeCell ref="R148:S148"/>
    <mergeCell ref="T148:U148"/>
    <mergeCell ref="R149:S149"/>
    <mergeCell ref="T149:U149"/>
    <mergeCell ref="R140:S140"/>
    <mergeCell ref="T140:U140"/>
    <mergeCell ref="R141:S141"/>
    <mergeCell ref="W141:AN147"/>
    <mergeCell ref="A142:A146"/>
    <mergeCell ref="R142:S142"/>
    <mergeCell ref="T142:U142"/>
    <mergeCell ref="R143:S143"/>
    <mergeCell ref="T143:U143"/>
    <mergeCell ref="R144:S144"/>
    <mergeCell ref="T144:U144"/>
    <mergeCell ref="R145:S145"/>
    <mergeCell ref="A147:A151"/>
    <mergeCell ref="A137:A141"/>
    <mergeCell ref="R137:S137"/>
    <mergeCell ref="T137:U137"/>
    <mergeCell ref="R138:S138"/>
    <mergeCell ref="T138:U138"/>
    <mergeCell ref="R139:S139"/>
    <mergeCell ref="T139:U139"/>
    <mergeCell ref="T141:U141"/>
    <mergeCell ref="W149:AN150"/>
    <mergeCell ref="R150:S150"/>
    <mergeCell ref="T150:U150"/>
    <mergeCell ref="R151:S151"/>
    <mergeCell ref="T151:U151"/>
    <mergeCell ref="W151:AC151"/>
    <mergeCell ref="AG151:AN151"/>
    <mergeCell ref="T145:U145"/>
    <mergeCell ref="R146:S146"/>
    <mergeCell ref="T146:U146"/>
    <mergeCell ref="A152:A156"/>
    <mergeCell ref="R152:S152"/>
    <mergeCell ref="T152:U152"/>
    <mergeCell ref="R154:S154"/>
    <mergeCell ref="R156:S156"/>
    <mergeCell ref="T156:U156"/>
    <mergeCell ref="R147:S147"/>
    <mergeCell ref="W152:AE152"/>
    <mergeCell ref="AG152:AN152"/>
    <mergeCell ref="R153:S153"/>
    <mergeCell ref="T153:U153"/>
    <mergeCell ref="W153:AD153"/>
    <mergeCell ref="AG153:AN153"/>
    <mergeCell ref="R157:S157"/>
    <mergeCell ref="T157:U157"/>
    <mergeCell ref="V161:AM164"/>
    <mergeCell ref="T154:U154"/>
    <mergeCell ref="W154:AD154"/>
    <mergeCell ref="AG154:AN154"/>
    <mergeCell ref="R155:S155"/>
    <mergeCell ref="T155:U155"/>
    <mergeCell ref="W155:AD155"/>
    <mergeCell ref="AG155:AN155"/>
  </mergeCells>
  <printOptions gridLines="1" horizontalCentered="1" verticalCentered="1"/>
  <pageMargins left="0.4330708661417323" right="0.1968503937007874" top="0.984251968503937" bottom="0.5511811023622047" header="0.31496062992125984" footer="0.2755905511811024"/>
  <pageSetup horizontalDpi="600" verticalDpi="600" orientation="landscape" paperSize="9" r:id="rId5"/>
  <headerFooter>
    <oddHeader>&amp;L&amp;G&amp;C&amp;"Arial Black,Regular"&amp;16&amp;K0000FFCOSCAP - &amp;KFF0000SOUTH ASIA&amp;"-,Bold"&amp;K01+000
&amp;"Arial Black,Regular"&amp;K002060Annual Technical Assistance Programme - 2009 &amp;R&amp;F
</oddHeader>
    <oddFooter xml:space="preserve">&amp;L&amp;P of &amp;N&amp;C&amp;D&amp;RCOSCAP - South Asia </oddFooter>
  </headerFooter>
  <rowBreaks count="6" manualBreakCount="6">
    <brk id="30" max="255" man="1"/>
    <brk id="60" max="255" man="1"/>
    <brk id="90" max="255" man="1"/>
    <brk id="111" max="255" man="1"/>
    <brk id="131" max="255" man="1"/>
    <brk id="165" max="255" man="1"/>
  </rowBreaks>
  <colBreaks count="2" manualBreakCount="2">
    <brk id="40" max="65535" man="1"/>
    <brk id="57" max="65535" man="1"/>
  </colBreaks>
  <drawing r:id="rId3"/>
  <legacyDrawing r:id="rId2"/>
  <legacyDrawingHF r:id="rId4"/>
</worksheet>
</file>

<file path=xl/worksheets/sheet6.xml><?xml version="1.0" encoding="utf-8"?>
<worksheet xmlns="http://schemas.openxmlformats.org/spreadsheetml/2006/main" xmlns:r="http://schemas.openxmlformats.org/officeDocument/2006/relationships">
  <dimension ref="A1:AM73"/>
  <sheetViews>
    <sheetView view="pageBreakPreview" zoomScale="60" zoomScalePageLayoutView="0" workbookViewId="0" topLeftCell="A1">
      <pane ySplit="1" topLeftCell="A2" activePane="bottomLeft" state="frozen"/>
      <selection pane="topLeft" activeCell="A1" sqref="A1"/>
      <selection pane="bottomLeft" activeCell="AS14" sqref="AS14"/>
    </sheetView>
  </sheetViews>
  <sheetFormatPr defaultColWidth="9.140625" defaultRowHeight="15"/>
  <cols>
    <col min="1" max="2" width="9.421875" style="1" customWidth="1"/>
    <col min="3" max="33" width="3.28125" style="1" customWidth="1"/>
    <col min="34" max="39" width="3.28125" style="0" customWidth="1"/>
  </cols>
  <sheetData>
    <row r="1" spans="1:39" s="64" customFormat="1" ht="31.5" thickBot="1">
      <c r="A1" s="511"/>
      <c r="B1" s="512"/>
      <c r="C1" s="513" t="s">
        <v>12</v>
      </c>
      <c r="D1" s="514" t="s">
        <v>13</v>
      </c>
      <c r="E1" s="514" t="s">
        <v>14</v>
      </c>
      <c r="F1" s="514" t="s">
        <v>15</v>
      </c>
      <c r="G1" s="514" t="s">
        <v>16</v>
      </c>
      <c r="H1" s="514" t="s">
        <v>17</v>
      </c>
      <c r="I1" s="514" t="s">
        <v>18</v>
      </c>
      <c r="J1" s="513" t="s">
        <v>12</v>
      </c>
      <c r="K1" s="514" t="s">
        <v>13</v>
      </c>
      <c r="L1" s="514" t="s">
        <v>14</v>
      </c>
      <c r="M1" s="514" t="s">
        <v>15</v>
      </c>
      <c r="N1" s="514" t="s">
        <v>16</v>
      </c>
      <c r="O1" s="514" t="s">
        <v>17</v>
      </c>
      <c r="P1" s="514" t="s">
        <v>18</v>
      </c>
      <c r="Q1" s="513" t="s">
        <v>12</v>
      </c>
      <c r="R1" s="514" t="s">
        <v>13</v>
      </c>
      <c r="S1" s="514" t="s">
        <v>14</v>
      </c>
      <c r="T1" s="514" t="s">
        <v>15</v>
      </c>
      <c r="U1" s="514" t="s">
        <v>16</v>
      </c>
      <c r="V1" s="514" t="s">
        <v>17</v>
      </c>
      <c r="W1" s="514" t="s">
        <v>18</v>
      </c>
      <c r="X1" s="513" t="s">
        <v>12</v>
      </c>
      <c r="Y1" s="514" t="s">
        <v>13</v>
      </c>
      <c r="Z1" s="514" t="s">
        <v>14</v>
      </c>
      <c r="AA1" s="514" t="s">
        <v>15</v>
      </c>
      <c r="AB1" s="514" t="s">
        <v>16</v>
      </c>
      <c r="AC1" s="514" t="s">
        <v>17</v>
      </c>
      <c r="AD1" s="514" t="s">
        <v>18</v>
      </c>
      <c r="AE1" s="513" t="s">
        <v>12</v>
      </c>
      <c r="AF1" s="514" t="s">
        <v>13</v>
      </c>
      <c r="AG1" s="514" t="s">
        <v>14</v>
      </c>
      <c r="AH1" s="514" t="s">
        <v>15</v>
      </c>
      <c r="AI1" s="514" t="s">
        <v>16</v>
      </c>
      <c r="AJ1" s="514" t="s">
        <v>17</v>
      </c>
      <c r="AK1" s="514" t="s">
        <v>18</v>
      </c>
      <c r="AL1" s="515" t="s">
        <v>12</v>
      </c>
      <c r="AM1" s="516" t="s">
        <v>18</v>
      </c>
    </row>
    <row r="2" spans="1:39" ht="15">
      <c r="A2" s="927" t="s">
        <v>0</v>
      </c>
      <c r="B2" s="485"/>
      <c r="C2" s="486"/>
      <c r="D2" s="486"/>
      <c r="E2" s="486"/>
      <c r="F2" s="486"/>
      <c r="G2" s="434">
        <v>1</v>
      </c>
      <c r="H2" s="430">
        <v>2</v>
      </c>
      <c r="I2" s="430">
        <v>3</v>
      </c>
      <c r="J2" s="431">
        <v>4</v>
      </c>
      <c r="K2" s="430">
        <v>5</v>
      </c>
      <c r="L2" s="430">
        <v>6</v>
      </c>
      <c r="M2" s="430">
        <v>7</v>
      </c>
      <c r="N2" s="430">
        <v>8</v>
      </c>
      <c r="O2" s="430">
        <v>9</v>
      </c>
      <c r="P2" s="430">
        <v>10</v>
      </c>
      <c r="Q2" s="431">
        <v>11</v>
      </c>
      <c r="R2" s="430">
        <v>12</v>
      </c>
      <c r="S2" s="430">
        <v>13</v>
      </c>
      <c r="T2" s="433">
        <v>14</v>
      </c>
      <c r="U2" s="430">
        <v>15</v>
      </c>
      <c r="V2" s="430">
        <v>16</v>
      </c>
      <c r="W2" s="430">
        <v>17</v>
      </c>
      <c r="X2" s="431">
        <v>18</v>
      </c>
      <c r="Y2" s="430">
        <v>19</v>
      </c>
      <c r="Z2" s="430">
        <v>20</v>
      </c>
      <c r="AA2" s="430">
        <v>21</v>
      </c>
      <c r="AB2" s="430">
        <v>22</v>
      </c>
      <c r="AC2" s="430">
        <v>23</v>
      </c>
      <c r="AD2" s="430">
        <v>24</v>
      </c>
      <c r="AE2" s="431">
        <v>25</v>
      </c>
      <c r="AF2" s="430">
        <v>26</v>
      </c>
      <c r="AG2" s="430">
        <v>27</v>
      </c>
      <c r="AH2" s="430">
        <v>28</v>
      </c>
      <c r="AI2" s="430">
        <v>29</v>
      </c>
      <c r="AJ2" s="430">
        <v>30</v>
      </c>
      <c r="AK2" s="430">
        <v>31</v>
      </c>
      <c r="AL2" s="486"/>
      <c r="AM2" s="489"/>
    </row>
    <row r="3" spans="1:39" ht="15.75" thickBot="1">
      <c r="A3" s="732"/>
      <c r="B3" s="493" t="s">
        <v>62</v>
      </c>
      <c r="C3" s="41"/>
      <c r="D3" s="41"/>
      <c r="E3" s="41"/>
      <c r="F3" s="41"/>
      <c r="G3" s="508"/>
      <c r="H3" s="508"/>
      <c r="I3" s="508"/>
      <c r="J3" s="507"/>
      <c r="K3" s="507"/>
      <c r="L3" s="507"/>
      <c r="M3" s="507"/>
      <c r="N3" s="507"/>
      <c r="O3" s="507"/>
      <c r="P3" s="507"/>
      <c r="Q3" s="507"/>
      <c r="R3" s="517" t="s">
        <v>56</v>
      </c>
      <c r="S3" s="517" t="s">
        <v>56</v>
      </c>
      <c r="T3" s="517" t="s">
        <v>56</v>
      </c>
      <c r="U3" s="517" t="s">
        <v>56</v>
      </c>
      <c r="V3" s="507"/>
      <c r="W3" s="507"/>
      <c r="X3" s="517" t="s">
        <v>50</v>
      </c>
      <c r="Y3" s="517" t="s">
        <v>50</v>
      </c>
      <c r="Z3" s="517" t="s">
        <v>50</v>
      </c>
      <c r="AA3" s="517" t="s">
        <v>50</v>
      </c>
      <c r="AB3" s="507"/>
      <c r="AC3" s="507"/>
      <c r="AD3" s="508"/>
      <c r="AE3" s="517" t="s">
        <v>51</v>
      </c>
      <c r="AF3" s="517" t="s">
        <v>51</v>
      </c>
      <c r="AG3" s="517" t="s">
        <v>51</v>
      </c>
      <c r="AH3" s="507"/>
      <c r="AI3" s="507"/>
      <c r="AJ3" s="507"/>
      <c r="AK3" s="507"/>
      <c r="AL3" s="518"/>
      <c r="AM3" s="42"/>
    </row>
    <row r="4" spans="1:39" ht="15">
      <c r="A4" s="927" t="s">
        <v>1</v>
      </c>
      <c r="B4" s="485"/>
      <c r="C4" s="431">
        <v>1</v>
      </c>
      <c r="D4" s="430">
        <v>2</v>
      </c>
      <c r="E4" s="430">
        <v>3</v>
      </c>
      <c r="F4" s="433">
        <v>4</v>
      </c>
      <c r="G4" s="430">
        <v>5</v>
      </c>
      <c r="H4" s="430">
        <v>6</v>
      </c>
      <c r="I4" s="430">
        <v>7</v>
      </c>
      <c r="J4" s="431">
        <v>8</v>
      </c>
      <c r="K4" s="430">
        <v>9</v>
      </c>
      <c r="L4" s="430">
        <v>10</v>
      </c>
      <c r="M4" s="430">
        <v>11</v>
      </c>
      <c r="N4" s="430">
        <v>12</v>
      </c>
      <c r="O4" s="430">
        <v>13</v>
      </c>
      <c r="P4" s="434">
        <v>14</v>
      </c>
      <c r="Q4" s="429">
        <v>15</v>
      </c>
      <c r="R4" s="434">
        <v>16</v>
      </c>
      <c r="S4" s="434">
        <v>17</v>
      </c>
      <c r="T4" s="434">
        <v>18</v>
      </c>
      <c r="U4" s="434">
        <v>19</v>
      </c>
      <c r="V4" s="434">
        <v>20</v>
      </c>
      <c r="W4" s="434">
        <v>21</v>
      </c>
      <c r="X4" s="429">
        <v>22</v>
      </c>
      <c r="Y4" s="434">
        <v>23</v>
      </c>
      <c r="Z4" s="434">
        <v>24</v>
      </c>
      <c r="AA4" s="434">
        <v>25</v>
      </c>
      <c r="AB4" s="434">
        <v>26</v>
      </c>
      <c r="AC4" s="434">
        <v>27</v>
      </c>
      <c r="AD4" s="434">
        <v>28</v>
      </c>
      <c r="AE4" s="490"/>
      <c r="AF4" s="490"/>
      <c r="AG4" s="490"/>
      <c r="AH4" s="488"/>
      <c r="AI4" s="488"/>
      <c r="AJ4" s="488"/>
      <c r="AK4" s="488"/>
      <c r="AL4" s="486"/>
      <c r="AM4" s="489"/>
    </row>
    <row r="5" spans="1:39" ht="15">
      <c r="A5" s="724"/>
      <c r="B5" s="118" t="s">
        <v>64</v>
      </c>
      <c r="C5" s="111"/>
      <c r="D5" s="111"/>
      <c r="E5" s="111"/>
      <c r="F5" s="111"/>
      <c r="G5" s="111"/>
      <c r="H5" s="111"/>
      <c r="I5" s="111"/>
      <c r="J5" s="111"/>
      <c r="K5" s="111"/>
      <c r="L5" s="111"/>
      <c r="M5" s="111"/>
      <c r="N5" s="111"/>
      <c r="O5" s="112"/>
      <c r="P5" s="112"/>
      <c r="Q5" s="112"/>
      <c r="R5" s="112"/>
      <c r="S5" s="119" t="s">
        <v>63</v>
      </c>
      <c r="T5" s="119" t="s">
        <v>63</v>
      </c>
      <c r="U5" s="119" t="s">
        <v>63</v>
      </c>
      <c r="V5" s="112"/>
      <c r="W5" s="112"/>
      <c r="X5" s="112"/>
      <c r="Y5" s="112"/>
      <c r="Z5" s="112"/>
      <c r="AA5" s="112"/>
      <c r="AB5" s="112"/>
      <c r="AC5" s="112"/>
      <c r="AD5" s="112"/>
      <c r="AE5" s="3"/>
      <c r="AF5" s="3"/>
      <c r="AG5" s="3"/>
      <c r="AH5" s="3"/>
      <c r="AI5" s="3"/>
      <c r="AJ5" s="3"/>
      <c r="AK5" s="3"/>
      <c r="AL5" s="6"/>
      <c r="AM5" s="34"/>
    </row>
    <row r="6" spans="1:39" ht="15">
      <c r="A6" s="724"/>
      <c r="B6" s="72" t="s">
        <v>65</v>
      </c>
      <c r="C6" s="111"/>
      <c r="D6" s="111"/>
      <c r="E6" s="111"/>
      <c r="F6" s="111"/>
      <c r="G6" s="111"/>
      <c r="H6" s="111"/>
      <c r="I6" s="111"/>
      <c r="J6" s="111"/>
      <c r="K6" s="111"/>
      <c r="L6" s="111"/>
      <c r="M6" s="111"/>
      <c r="N6" s="111"/>
      <c r="O6" s="112"/>
      <c r="P6" s="112"/>
      <c r="Q6" s="112"/>
      <c r="R6" s="112"/>
      <c r="S6" s="112"/>
      <c r="T6" s="112"/>
      <c r="U6" s="112"/>
      <c r="V6" s="112"/>
      <c r="W6" s="112"/>
      <c r="X6" s="112"/>
      <c r="Y6" s="8"/>
      <c r="Z6" s="117" t="s">
        <v>63</v>
      </c>
      <c r="AA6" s="117" t="s">
        <v>63</v>
      </c>
      <c r="AB6" s="117" t="s">
        <v>63</v>
      </c>
      <c r="AC6" s="117" t="s">
        <v>63</v>
      </c>
      <c r="AD6" s="112"/>
      <c r="AE6" s="3"/>
      <c r="AF6" s="3"/>
      <c r="AG6" s="3"/>
      <c r="AH6" s="3"/>
      <c r="AI6" s="3"/>
      <c r="AJ6" s="3"/>
      <c r="AK6" s="3"/>
      <c r="AL6" s="6"/>
      <c r="AM6" s="34"/>
    </row>
    <row r="7" spans="1:39" ht="15">
      <c r="A7" s="387"/>
      <c r="B7" s="70" t="s">
        <v>68</v>
      </c>
      <c r="C7" s="111"/>
      <c r="D7" s="111"/>
      <c r="E7" s="111"/>
      <c r="F7" s="111"/>
      <c r="G7" s="111"/>
      <c r="H7" s="111"/>
      <c r="I7" s="111"/>
      <c r="J7" s="111"/>
      <c r="K7" s="111"/>
      <c r="L7" s="111"/>
      <c r="M7" s="111"/>
      <c r="N7" s="111"/>
      <c r="O7" s="112"/>
      <c r="P7" s="112"/>
      <c r="Q7" s="112"/>
      <c r="R7" s="112"/>
      <c r="S7" s="113"/>
      <c r="T7" s="113"/>
      <c r="U7" s="113"/>
      <c r="V7" s="113"/>
      <c r="W7" s="113"/>
      <c r="X7" s="113"/>
      <c r="Y7" s="113"/>
      <c r="Z7" s="8"/>
      <c r="AA7" s="120" t="s">
        <v>63</v>
      </c>
      <c r="AB7" s="120" t="s">
        <v>63</v>
      </c>
      <c r="AC7" s="120" t="s">
        <v>63</v>
      </c>
      <c r="AD7" s="113"/>
      <c r="AE7" s="91"/>
      <c r="AF7" s="91"/>
      <c r="AG7" s="91"/>
      <c r="AH7" s="92"/>
      <c r="AI7" s="92"/>
      <c r="AJ7" s="92"/>
      <c r="AK7" s="92"/>
      <c r="AL7" s="6"/>
      <c r="AM7" s="34"/>
    </row>
    <row r="8" spans="1:39" ht="15.75" thickBot="1">
      <c r="A8" s="388"/>
      <c r="B8" s="506" t="s">
        <v>66</v>
      </c>
      <c r="C8" s="507"/>
      <c r="D8" s="507"/>
      <c r="E8" s="507"/>
      <c r="F8" s="507"/>
      <c r="G8" s="507"/>
      <c r="H8" s="507"/>
      <c r="I8" s="507"/>
      <c r="J8" s="507"/>
      <c r="K8" s="507"/>
      <c r="L8" s="507"/>
      <c r="M8" s="507"/>
      <c r="N8" s="507"/>
      <c r="O8" s="508"/>
      <c r="P8" s="508"/>
      <c r="Q8" s="508"/>
      <c r="R8" s="508"/>
      <c r="S8" s="508"/>
      <c r="T8" s="508"/>
      <c r="U8" s="508"/>
      <c r="V8" s="508"/>
      <c r="W8" s="508"/>
      <c r="X8" s="508"/>
      <c r="Y8" s="509" t="s">
        <v>67</v>
      </c>
      <c r="Z8" s="509" t="s">
        <v>67</v>
      </c>
      <c r="AA8" s="509" t="s">
        <v>67</v>
      </c>
      <c r="AB8" s="509" t="s">
        <v>67</v>
      </c>
      <c r="AC8" s="509" t="s">
        <v>67</v>
      </c>
      <c r="AD8" s="508"/>
      <c r="AE8" s="37"/>
      <c r="AF8" s="37"/>
      <c r="AG8" s="37"/>
      <c r="AH8" s="510"/>
      <c r="AI8" s="510"/>
      <c r="AJ8" s="510"/>
      <c r="AK8" s="510"/>
      <c r="AL8" s="41"/>
      <c r="AM8" s="42"/>
    </row>
    <row r="9" spans="1:39" ht="15">
      <c r="A9" s="927" t="s">
        <v>2</v>
      </c>
      <c r="B9" s="485"/>
      <c r="C9" s="431">
        <v>1</v>
      </c>
      <c r="D9" s="430">
        <v>2</v>
      </c>
      <c r="E9" s="430">
        <v>3</v>
      </c>
      <c r="F9" s="430">
        <v>4</v>
      </c>
      <c r="G9" s="430">
        <v>5</v>
      </c>
      <c r="H9" s="430">
        <v>6</v>
      </c>
      <c r="I9" s="430">
        <v>7</v>
      </c>
      <c r="J9" s="431">
        <v>8</v>
      </c>
      <c r="K9" s="430">
        <v>9</v>
      </c>
      <c r="L9" s="430">
        <v>10</v>
      </c>
      <c r="M9" s="430">
        <v>11</v>
      </c>
      <c r="N9" s="430">
        <v>12</v>
      </c>
      <c r="O9" s="430">
        <v>13</v>
      </c>
      <c r="P9" s="430">
        <v>14</v>
      </c>
      <c r="Q9" s="431">
        <v>15</v>
      </c>
      <c r="R9" s="430">
        <v>16</v>
      </c>
      <c r="S9" s="430">
        <v>17</v>
      </c>
      <c r="T9" s="430">
        <v>18</v>
      </c>
      <c r="U9" s="430">
        <v>19</v>
      </c>
      <c r="V9" s="430">
        <v>20</v>
      </c>
      <c r="W9" s="430">
        <v>21</v>
      </c>
      <c r="X9" s="431">
        <v>22</v>
      </c>
      <c r="Y9" s="430">
        <v>23</v>
      </c>
      <c r="Z9" s="430">
        <v>24</v>
      </c>
      <c r="AA9" s="430">
        <v>25</v>
      </c>
      <c r="AB9" s="430">
        <v>26</v>
      </c>
      <c r="AC9" s="430">
        <v>27</v>
      </c>
      <c r="AD9" s="430">
        <v>28</v>
      </c>
      <c r="AE9" s="431">
        <v>29</v>
      </c>
      <c r="AF9" s="430">
        <v>30</v>
      </c>
      <c r="AG9" s="430">
        <v>31</v>
      </c>
      <c r="AH9" s="488"/>
      <c r="AI9" s="488"/>
      <c r="AJ9" s="488"/>
      <c r="AK9" s="488"/>
      <c r="AL9" s="486"/>
      <c r="AM9" s="489"/>
    </row>
    <row r="10" spans="1:39" ht="15">
      <c r="A10" s="724"/>
      <c r="B10" s="66" t="s">
        <v>66</v>
      </c>
      <c r="C10" s="114"/>
      <c r="D10" s="83" t="s">
        <v>67</v>
      </c>
      <c r="E10" s="83" t="s">
        <v>67</v>
      </c>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3"/>
      <c r="AI10" s="3"/>
      <c r="AJ10" s="3"/>
      <c r="AK10" s="3"/>
      <c r="AL10" s="6"/>
      <c r="AM10" s="34"/>
    </row>
    <row r="11" spans="1:39" ht="15">
      <c r="A11" s="724"/>
      <c r="B11" s="68" t="s">
        <v>69</v>
      </c>
      <c r="C11" s="114"/>
      <c r="D11" s="84" t="s">
        <v>105</v>
      </c>
      <c r="E11" s="84" t="s">
        <v>105</v>
      </c>
      <c r="F11" s="84" t="s">
        <v>105</v>
      </c>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3"/>
      <c r="AI11" s="3"/>
      <c r="AJ11" s="3"/>
      <c r="AK11" s="3"/>
      <c r="AL11" s="6"/>
      <c r="AM11" s="34"/>
    </row>
    <row r="12" spans="1:39" ht="15.75" thickBot="1">
      <c r="A12" s="732"/>
      <c r="B12" s="504" t="s">
        <v>66</v>
      </c>
      <c r="C12" s="360"/>
      <c r="D12" s="360"/>
      <c r="E12" s="360"/>
      <c r="F12" s="360"/>
      <c r="G12" s="360"/>
      <c r="H12" s="360"/>
      <c r="I12" s="360"/>
      <c r="J12" s="360"/>
      <c r="K12" s="505" t="s">
        <v>63</v>
      </c>
      <c r="L12" s="505" t="s">
        <v>63</v>
      </c>
      <c r="M12" s="505" t="s">
        <v>63</v>
      </c>
      <c r="N12" s="505" t="s">
        <v>63</v>
      </c>
      <c r="O12" s="505" t="s">
        <v>63</v>
      </c>
      <c r="P12" s="360"/>
      <c r="Q12" s="360"/>
      <c r="R12" s="360"/>
      <c r="S12" s="360"/>
      <c r="T12" s="360"/>
      <c r="U12" s="360"/>
      <c r="V12" s="360"/>
      <c r="W12" s="360"/>
      <c r="X12" s="360"/>
      <c r="Y12" s="360"/>
      <c r="Z12" s="360"/>
      <c r="AA12" s="360"/>
      <c r="AB12" s="360"/>
      <c r="AC12" s="360"/>
      <c r="AD12" s="360"/>
      <c r="AE12" s="360"/>
      <c r="AF12" s="360"/>
      <c r="AG12" s="360"/>
      <c r="AH12" s="37"/>
      <c r="AI12" s="37"/>
      <c r="AJ12" s="37"/>
      <c r="AK12" s="37"/>
      <c r="AL12" s="41"/>
      <c r="AM12" s="42"/>
    </row>
    <row r="13" spans="1:39" ht="15">
      <c r="A13" s="927" t="s">
        <v>4</v>
      </c>
      <c r="B13" s="485"/>
      <c r="C13" s="486"/>
      <c r="D13" s="486"/>
      <c r="E13" s="486"/>
      <c r="F13" s="430">
        <v>1</v>
      </c>
      <c r="G13" s="430">
        <v>2</v>
      </c>
      <c r="H13" s="430">
        <v>3</v>
      </c>
      <c r="I13" s="430">
        <v>4</v>
      </c>
      <c r="J13" s="432">
        <v>5</v>
      </c>
      <c r="K13" s="430">
        <v>6</v>
      </c>
      <c r="L13" s="430">
        <v>7</v>
      </c>
      <c r="M13" s="430">
        <v>8</v>
      </c>
      <c r="N13" s="430">
        <v>9</v>
      </c>
      <c r="O13" s="433">
        <v>10</v>
      </c>
      <c r="P13" s="430">
        <v>11</v>
      </c>
      <c r="Q13" s="431">
        <v>12</v>
      </c>
      <c r="R13" s="433">
        <v>13</v>
      </c>
      <c r="S13" s="433">
        <v>14</v>
      </c>
      <c r="T13" s="430">
        <v>15</v>
      </c>
      <c r="U13" s="430">
        <v>16</v>
      </c>
      <c r="V13" s="430">
        <v>17</v>
      </c>
      <c r="W13" s="430">
        <v>18</v>
      </c>
      <c r="X13" s="431">
        <v>19</v>
      </c>
      <c r="Y13" s="430">
        <v>20</v>
      </c>
      <c r="Z13" s="430">
        <v>21</v>
      </c>
      <c r="AA13" s="430">
        <v>22</v>
      </c>
      <c r="AB13" s="430">
        <v>23</v>
      </c>
      <c r="AC13" s="430">
        <v>24</v>
      </c>
      <c r="AD13" s="430">
        <v>25</v>
      </c>
      <c r="AE13" s="431">
        <v>26</v>
      </c>
      <c r="AF13" s="430">
        <v>27</v>
      </c>
      <c r="AG13" s="430">
        <v>28</v>
      </c>
      <c r="AH13" s="430">
        <v>29</v>
      </c>
      <c r="AI13" s="430">
        <v>30</v>
      </c>
      <c r="AJ13" s="490"/>
      <c r="AK13" s="488"/>
      <c r="AL13" s="486"/>
      <c r="AM13" s="489"/>
    </row>
    <row r="14" spans="1:39" ht="15">
      <c r="A14" s="724"/>
      <c r="B14" s="391" t="s">
        <v>68</v>
      </c>
      <c r="C14" s="6"/>
      <c r="D14" s="6"/>
      <c r="E14" s="6"/>
      <c r="F14" s="114"/>
      <c r="G14" s="114"/>
      <c r="H14" s="114"/>
      <c r="I14" s="114"/>
      <c r="J14" s="114"/>
      <c r="K14" s="114"/>
      <c r="L14" s="85" t="s">
        <v>63</v>
      </c>
      <c r="M14" s="85" t="s">
        <v>63</v>
      </c>
      <c r="N14" s="85" t="s">
        <v>63</v>
      </c>
      <c r="O14" s="114"/>
      <c r="P14" s="114"/>
      <c r="Q14" s="114"/>
      <c r="R14" s="114"/>
      <c r="S14" s="114"/>
      <c r="T14" s="114"/>
      <c r="U14" s="114"/>
      <c r="V14" s="114"/>
      <c r="W14" s="114"/>
      <c r="X14" s="114"/>
      <c r="Y14" s="114"/>
      <c r="Z14" s="114"/>
      <c r="AA14" s="114"/>
      <c r="AB14" s="114"/>
      <c r="AC14" s="114"/>
      <c r="AD14" s="114"/>
      <c r="AE14" s="114"/>
      <c r="AF14" s="114"/>
      <c r="AG14" s="114"/>
      <c r="AH14" s="114"/>
      <c r="AI14" s="114"/>
      <c r="AJ14" s="3"/>
      <c r="AK14" s="3"/>
      <c r="AL14" s="6"/>
      <c r="AM14" s="34"/>
    </row>
    <row r="15" spans="1:39" ht="15">
      <c r="A15" s="724"/>
      <c r="B15" s="71" t="s">
        <v>65</v>
      </c>
      <c r="C15" s="6"/>
      <c r="D15" s="6"/>
      <c r="E15" s="6"/>
      <c r="F15" s="114"/>
      <c r="G15" s="114"/>
      <c r="H15" s="114"/>
      <c r="I15" s="114"/>
      <c r="J15" s="114"/>
      <c r="K15" s="114"/>
      <c r="L15" s="114"/>
      <c r="M15" s="114"/>
      <c r="N15" s="114"/>
      <c r="O15" s="114"/>
      <c r="P15" s="114"/>
      <c r="Q15" s="114"/>
      <c r="R15" s="114"/>
      <c r="S15" s="114"/>
      <c r="T15" s="114"/>
      <c r="U15" s="114"/>
      <c r="V15" s="114"/>
      <c r="W15" s="114"/>
      <c r="X15" s="114"/>
      <c r="Y15" s="86" t="s">
        <v>63</v>
      </c>
      <c r="Z15" s="86" t="s">
        <v>63</v>
      </c>
      <c r="AA15" s="86" t="s">
        <v>63</v>
      </c>
      <c r="AB15" s="86" t="s">
        <v>63</v>
      </c>
      <c r="AC15" s="86" t="s">
        <v>63</v>
      </c>
      <c r="AD15" s="114"/>
      <c r="AE15" s="114"/>
      <c r="AF15" s="114"/>
      <c r="AG15" s="114"/>
      <c r="AH15" s="114"/>
      <c r="AI15" s="114"/>
      <c r="AJ15" s="3"/>
      <c r="AK15" s="3"/>
      <c r="AL15" s="6"/>
      <c r="AM15" s="34"/>
    </row>
    <row r="16" spans="1:39" ht="15.75" thickBot="1">
      <c r="A16" s="732"/>
      <c r="B16" s="502" t="s">
        <v>69</v>
      </c>
      <c r="C16" s="41"/>
      <c r="D16" s="41"/>
      <c r="E16" s="41"/>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503" t="s">
        <v>63</v>
      </c>
      <c r="AH16" s="503" t="s">
        <v>63</v>
      </c>
      <c r="AI16" s="360"/>
      <c r="AJ16" s="37"/>
      <c r="AK16" s="37"/>
      <c r="AL16" s="41"/>
      <c r="AM16" s="42"/>
    </row>
    <row r="17" spans="1:39" ht="15">
      <c r="A17" s="927" t="s">
        <v>3</v>
      </c>
      <c r="B17" s="485"/>
      <c r="C17" s="486"/>
      <c r="D17" s="486"/>
      <c r="E17" s="486"/>
      <c r="F17" s="486"/>
      <c r="G17" s="487"/>
      <c r="H17" s="499">
        <v>1</v>
      </c>
      <c r="I17" s="434">
        <v>2</v>
      </c>
      <c r="J17" s="429">
        <v>3</v>
      </c>
      <c r="K17" s="434">
        <v>4</v>
      </c>
      <c r="L17" s="434">
        <v>5</v>
      </c>
      <c r="M17" s="434">
        <v>6</v>
      </c>
      <c r="N17" s="434">
        <v>7</v>
      </c>
      <c r="O17" s="499">
        <v>8</v>
      </c>
      <c r="P17" s="434">
        <v>9</v>
      </c>
      <c r="Q17" s="429">
        <v>10</v>
      </c>
      <c r="R17" s="434">
        <v>11</v>
      </c>
      <c r="S17" s="434">
        <v>12</v>
      </c>
      <c r="T17" s="434">
        <v>13</v>
      </c>
      <c r="U17" s="434">
        <v>14</v>
      </c>
      <c r="V17" s="434">
        <v>15</v>
      </c>
      <c r="W17" s="434">
        <v>16</v>
      </c>
      <c r="X17" s="429">
        <v>17</v>
      </c>
      <c r="Y17" s="434">
        <v>18</v>
      </c>
      <c r="Z17" s="434">
        <v>19</v>
      </c>
      <c r="AA17" s="434">
        <v>20</v>
      </c>
      <c r="AB17" s="434">
        <v>21</v>
      </c>
      <c r="AC17" s="434">
        <v>22</v>
      </c>
      <c r="AD17" s="434">
        <v>23</v>
      </c>
      <c r="AE17" s="429">
        <v>24</v>
      </c>
      <c r="AF17" s="434">
        <v>25</v>
      </c>
      <c r="AG17" s="434">
        <v>26</v>
      </c>
      <c r="AH17" s="434">
        <v>27</v>
      </c>
      <c r="AI17" s="434">
        <v>28</v>
      </c>
      <c r="AJ17" s="434">
        <v>29</v>
      </c>
      <c r="AK17" s="434">
        <v>30</v>
      </c>
      <c r="AL17" s="429">
        <v>31</v>
      </c>
      <c r="AM17" s="489"/>
    </row>
    <row r="18" spans="1:39" ht="15.75" thickBot="1">
      <c r="A18" s="732"/>
      <c r="B18" s="497" t="s">
        <v>106</v>
      </c>
      <c r="C18" s="41"/>
      <c r="D18" s="41"/>
      <c r="E18" s="41"/>
      <c r="F18" s="41"/>
      <c r="G18" s="37"/>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00" t="s">
        <v>63</v>
      </c>
      <c r="AH18" s="500" t="s">
        <v>63</v>
      </c>
      <c r="AI18" s="500" t="s">
        <v>63</v>
      </c>
      <c r="AJ18" s="500" t="s">
        <v>63</v>
      </c>
      <c r="AK18" s="38"/>
      <c r="AL18" s="501"/>
      <c r="AM18" s="42"/>
    </row>
    <row r="19" spans="1:39" ht="15">
      <c r="A19" s="927" t="s">
        <v>5</v>
      </c>
      <c r="B19" s="485"/>
      <c r="C19" s="486"/>
      <c r="D19" s="430">
        <v>1</v>
      </c>
      <c r="E19" s="430">
        <v>2</v>
      </c>
      <c r="F19" s="430">
        <v>3</v>
      </c>
      <c r="G19" s="430">
        <v>4</v>
      </c>
      <c r="H19" s="430">
        <v>5</v>
      </c>
      <c r="I19" s="430">
        <v>6</v>
      </c>
      <c r="J19" s="431">
        <v>7</v>
      </c>
      <c r="K19" s="430">
        <v>8</v>
      </c>
      <c r="L19" s="430">
        <v>9</v>
      </c>
      <c r="M19" s="430">
        <v>10</v>
      </c>
      <c r="N19" s="430">
        <v>11</v>
      </c>
      <c r="O19" s="430">
        <v>12</v>
      </c>
      <c r="P19" s="430">
        <v>13</v>
      </c>
      <c r="Q19" s="431">
        <v>14</v>
      </c>
      <c r="R19" s="430">
        <v>15</v>
      </c>
      <c r="S19" s="430">
        <v>16</v>
      </c>
      <c r="T19" s="430">
        <v>17</v>
      </c>
      <c r="U19" s="430">
        <v>18</v>
      </c>
      <c r="V19" s="430">
        <v>19</v>
      </c>
      <c r="W19" s="430">
        <v>20</v>
      </c>
      <c r="X19" s="431">
        <v>21</v>
      </c>
      <c r="Y19" s="430">
        <v>22</v>
      </c>
      <c r="Z19" s="430">
        <v>23</v>
      </c>
      <c r="AA19" s="430">
        <v>24</v>
      </c>
      <c r="AB19" s="430">
        <v>25</v>
      </c>
      <c r="AC19" s="430">
        <v>26</v>
      </c>
      <c r="AD19" s="430">
        <v>27</v>
      </c>
      <c r="AE19" s="431">
        <v>28</v>
      </c>
      <c r="AF19" s="430">
        <v>29</v>
      </c>
      <c r="AG19" s="430">
        <v>30</v>
      </c>
      <c r="AH19" s="490"/>
      <c r="AI19" s="488"/>
      <c r="AJ19" s="488"/>
      <c r="AK19" s="488"/>
      <c r="AL19" s="486"/>
      <c r="AM19" s="489"/>
    </row>
    <row r="20" spans="1:39" ht="15">
      <c r="A20" s="724"/>
      <c r="B20" s="71" t="s">
        <v>65</v>
      </c>
      <c r="C20" s="6"/>
      <c r="D20" s="114"/>
      <c r="E20" s="86"/>
      <c r="F20" s="86"/>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3"/>
      <c r="AI20" s="3"/>
      <c r="AJ20" s="3"/>
      <c r="AK20" s="3"/>
      <c r="AL20" s="6"/>
      <c r="AM20" s="34"/>
    </row>
    <row r="21" spans="1:39" ht="15">
      <c r="A21" s="724"/>
      <c r="B21" s="390" t="s">
        <v>107</v>
      </c>
      <c r="C21" s="6"/>
      <c r="D21" s="392"/>
      <c r="E21" s="392"/>
      <c r="F21" s="392"/>
      <c r="G21" s="392"/>
      <c r="H21" s="392"/>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3"/>
      <c r="AI21" s="3"/>
      <c r="AJ21" s="3"/>
      <c r="AK21" s="3"/>
      <c r="AL21" s="6"/>
      <c r="AM21" s="34"/>
    </row>
    <row r="22" spans="1:39" ht="15.75" thickBot="1">
      <c r="A22" s="732"/>
      <c r="B22" s="497" t="s">
        <v>134</v>
      </c>
      <c r="C22" s="41"/>
      <c r="D22" s="360"/>
      <c r="E22" s="360"/>
      <c r="F22" s="360"/>
      <c r="G22" s="360"/>
      <c r="H22" s="360"/>
      <c r="I22" s="360"/>
      <c r="J22" s="360"/>
      <c r="K22" s="360"/>
      <c r="L22" s="360"/>
      <c r="M22" s="360"/>
      <c r="N22" s="360"/>
      <c r="O22" s="360"/>
      <c r="P22" s="360"/>
      <c r="Q22" s="360"/>
      <c r="R22" s="360"/>
      <c r="S22" s="360"/>
      <c r="T22" s="498"/>
      <c r="U22" s="498"/>
      <c r="V22" s="498"/>
      <c r="W22" s="360"/>
      <c r="X22" s="360"/>
      <c r="Y22" s="360"/>
      <c r="Z22" s="360"/>
      <c r="AA22" s="360"/>
      <c r="AB22" s="360"/>
      <c r="AC22" s="360"/>
      <c r="AD22" s="360"/>
      <c r="AE22" s="360"/>
      <c r="AF22" s="360"/>
      <c r="AG22" s="360"/>
      <c r="AH22" s="37"/>
      <c r="AI22" s="37"/>
      <c r="AJ22" s="37"/>
      <c r="AK22" s="37"/>
      <c r="AL22" s="41"/>
      <c r="AM22" s="42"/>
    </row>
    <row r="23" spans="1:39" ht="15">
      <c r="A23" s="927" t="s">
        <v>6</v>
      </c>
      <c r="B23" s="485"/>
      <c r="C23" s="486"/>
      <c r="D23" s="486"/>
      <c r="E23" s="486"/>
      <c r="F23" s="430">
        <v>1</v>
      </c>
      <c r="G23" s="430">
        <v>2</v>
      </c>
      <c r="H23" s="430">
        <v>3</v>
      </c>
      <c r="I23" s="430">
        <v>4</v>
      </c>
      <c r="J23" s="431">
        <v>5</v>
      </c>
      <c r="K23" s="430">
        <v>6</v>
      </c>
      <c r="L23" s="430">
        <v>7</v>
      </c>
      <c r="M23" s="430">
        <v>8</v>
      </c>
      <c r="N23" s="430">
        <v>9</v>
      </c>
      <c r="O23" s="430">
        <v>10</v>
      </c>
      <c r="P23" s="430">
        <v>11</v>
      </c>
      <c r="Q23" s="431">
        <v>12</v>
      </c>
      <c r="R23" s="430">
        <v>13</v>
      </c>
      <c r="S23" s="430">
        <v>14</v>
      </c>
      <c r="T23" s="430">
        <v>15</v>
      </c>
      <c r="U23" s="430">
        <v>16</v>
      </c>
      <c r="V23" s="430">
        <v>17</v>
      </c>
      <c r="W23" s="430">
        <v>18</v>
      </c>
      <c r="X23" s="431">
        <v>19</v>
      </c>
      <c r="Y23" s="430">
        <v>20</v>
      </c>
      <c r="Z23" s="430">
        <v>21</v>
      </c>
      <c r="AA23" s="430">
        <v>22</v>
      </c>
      <c r="AB23" s="430">
        <v>23</v>
      </c>
      <c r="AC23" s="430">
        <v>24</v>
      </c>
      <c r="AD23" s="430">
        <v>25</v>
      </c>
      <c r="AE23" s="431">
        <v>26</v>
      </c>
      <c r="AF23" s="430">
        <v>27</v>
      </c>
      <c r="AG23" s="430">
        <v>28</v>
      </c>
      <c r="AH23" s="430">
        <v>29</v>
      </c>
      <c r="AI23" s="430">
        <v>30</v>
      </c>
      <c r="AJ23" s="430">
        <v>31</v>
      </c>
      <c r="AK23" s="488"/>
      <c r="AL23" s="486"/>
      <c r="AM23" s="489"/>
    </row>
    <row r="24" spans="1:39" ht="15.75" thickBot="1">
      <c r="A24" s="732"/>
      <c r="B24" s="496"/>
      <c r="C24" s="41"/>
      <c r="D24" s="41"/>
      <c r="E24" s="41"/>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7"/>
      <c r="AL24" s="41"/>
      <c r="AM24" s="42"/>
    </row>
    <row r="25" spans="1:39" ht="15">
      <c r="A25" s="927" t="s">
        <v>7</v>
      </c>
      <c r="B25" s="485"/>
      <c r="C25" s="487"/>
      <c r="D25" s="487"/>
      <c r="E25" s="487"/>
      <c r="F25" s="487"/>
      <c r="G25" s="487"/>
      <c r="H25" s="487"/>
      <c r="I25" s="430">
        <v>1</v>
      </c>
      <c r="J25" s="431">
        <v>2</v>
      </c>
      <c r="K25" s="430">
        <v>3</v>
      </c>
      <c r="L25" s="430">
        <v>4</v>
      </c>
      <c r="M25" s="430">
        <v>5</v>
      </c>
      <c r="N25" s="430">
        <v>6</v>
      </c>
      <c r="O25" s="430">
        <v>7</v>
      </c>
      <c r="P25" s="430">
        <v>8</v>
      </c>
      <c r="Q25" s="431">
        <v>9</v>
      </c>
      <c r="R25" s="430">
        <v>10</v>
      </c>
      <c r="S25" s="430">
        <v>11</v>
      </c>
      <c r="T25" s="430">
        <v>12</v>
      </c>
      <c r="U25" s="430">
        <v>13</v>
      </c>
      <c r="V25" s="430">
        <v>14</v>
      </c>
      <c r="W25" s="430">
        <v>15</v>
      </c>
      <c r="X25" s="431">
        <v>16</v>
      </c>
      <c r="Y25" s="430">
        <v>17</v>
      </c>
      <c r="Z25" s="430">
        <v>18</v>
      </c>
      <c r="AA25" s="430">
        <v>19</v>
      </c>
      <c r="AB25" s="430">
        <v>20</v>
      </c>
      <c r="AC25" s="430">
        <v>21</v>
      </c>
      <c r="AD25" s="430">
        <v>22</v>
      </c>
      <c r="AE25" s="431">
        <v>23</v>
      </c>
      <c r="AF25" s="430">
        <v>24</v>
      </c>
      <c r="AG25" s="430">
        <v>25</v>
      </c>
      <c r="AH25" s="430">
        <v>26</v>
      </c>
      <c r="AI25" s="430">
        <v>27</v>
      </c>
      <c r="AJ25" s="430">
        <v>28</v>
      </c>
      <c r="AK25" s="430">
        <v>29</v>
      </c>
      <c r="AL25" s="431">
        <v>30</v>
      </c>
      <c r="AM25" s="492">
        <v>31</v>
      </c>
    </row>
    <row r="26" spans="1:39" ht="15.75" thickBot="1">
      <c r="A26" s="732"/>
      <c r="B26" s="493" t="s">
        <v>62</v>
      </c>
      <c r="C26" s="41"/>
      <c r="D26" s="41"/>
      <c r="E26" s="41"/>
      <c r="F26" s="41"/>
      <c r="G26" s="37"/>
      <c r="H26" s="37"/>
      <c r="I26" s="494"/>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495"/>
    </row>
    <row r="27" spans="1:39" ht="15">
      <c r="A27" s="927" t="s">
        <v>8</v>
      </c>
      <c r="B27" s="485"/>
      <c r="C27" s="487"/>
      <c r="D27" s="487"/>
      <c r="E27" s="430">
        <v>1</v>
      </c>
      <c r="F27" s="430">
        <v>2</v>
      </c>
      <c r="G27" s="430">
        <v>3</v>
      </c>
      <c r="H27" s="430">
        <v>4</v>
      </c>
      <c r="I27" s="430">
        <v>5</v>
      </c>
      <c r="J27" s="431">
        <v>6</v>
      </c>
      <c r="K27" s="430">
        <v>7</v>
      </c>
      <c r="L27" s="430">
        <v>8</v>
      </c>
      <c r="M27" s="430">
        <v>9</v>
      </c>
      <c r="N27" s="430">
        <v>10</v>
      </c>
      <c r="O27" s="430">
        <v>11</v>
      </c>
      <c r="P27" s="430">
        <v>12</v>
      </c>
      <c r="Q27" s="431">
        <v>13</v>
      </c>
      <c r="R27" s="430">
        <v>14</v>
      </c>
      <c r="S27" s="430">
        <v>15</v>
      </c>
      <c r="T27" s="430">
        <v>16</v>
      </c>
      <c r="U27" s="430">
        <v>17</v>
      </c>
      <c r="V27" s="430">
        <v>18</v>
      </c>
      <c r="W27" s="430">
        <v>19</v>
      </c>
      <c r="X27" s="431">
        <v>20</v>
      </c>
      <c r="Y27" s="433">
        <v>21</v>
      </c>
      <c r="Z27" s="430">
        <v>22</v>
      </c>
      <c r="AA27" s="430">
        <v>23</v>
      </c>
      <c r="AB27" s="430">
        <v>24</v>
      </c>
      <c r="AC27" s="430">
        <v>25</v>
      </c>
      <c r="AD27" s="430">
        <v>26</v>
      </c>
      <c r="AE27" s="431">
        <v>27</v>
      </c>
      <c r="AF27" s="430">
        <v>28</v>
      </c>
      <c r="AG27" s="430">
        <v>29</v>
      </c>
      <c r="AH27" s="430">
        <v>30</v>
      </c>
      <c r="AI27" s="490"/>
      <c r="AJ27" s="488"/>
      <c r="AK27" s="488"/>
      <c r="AL27" s="486"/>
      <c r="AM27" s="489"/>
    </row>
    <row r="28" spans="1:39" ht="15">
      <c r="A28" s="724"/>
      <c r="B28" s="115" t="s">
        <v>62</v>
      </c>
      <c r="C28" s="6"/>
      <c r="D28" s="6"/>
      <c r="E28" s="116"/>
      <c r="F28" s="116"/>
      <c r="G28" s="116"/>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3"/>
      <c r="AJ28" s="3"/>
      <c r="AK28" s="3"/>
      <c r="AL28" s="6"/>
      <c r="AM28" s="34"/>
    </row>
    <row r="29" spans="1:39" ht="15">
      <c r="A29" s="724"/>
      <c r="B29" s="67" t="s">
        <v>133</v>
      </c>
      <c r="C29" s="6"/>
      <c r="D29" s="6"/>
      <c r="E29" s="114"/>
      <c r="F29" s="114"/>
      <c r="G29" s="114"/>
      <c r="H29" s="114"/>
      <c r="I29" s="114"/>
      <c r="J29" s="484"/>
      <c r="K29" s="484"/>
      <c r="L29" s="48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3"/>
      <c r="AJ29" s="3"/>
      <c r="AK29" s="3"/>
      <c r="AL29" s="6"/>
      <c r="AM29" s="34"/>
    </row>
    <row r="30" spans="1:39" ht="15">
      <c r="A30" s="724"/>
      <c r="B30" s="69"/>
      <c r="C30" s="6"/>
      <c r="D30" s="6"/>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3"/>
      <c r="AJ30" s="3"/>
      <c r="AK30" s="3"/>
      <c r="AL30" s="6"/>
      <c r="AM30" s="34"/>
    </row>
    <row r="31" spans="1:39" ht="15.75" thickBot="1">
      <c r="A31" s="732"/>
      <c r="B31" s="73"/>
      <c r="C31" s="37"/>
      <c r="D31" s="37"/>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7"/>
      <c r="AJ31" s="37"/>
      <c r="AK31" s="37"/>
      <c r="AL31" s="41"/>
      <c r="AM31" s="42"/>
    </row>
    <row r="32" spans="1:39" ht="15">
      <c r="A32" s="927" t="s">
        <v>9</v>
      </c>
      <c r="B32" s="485"/>
      <c r="C32" s="486"/>
      <c r="D32" s="486"/>
      <c r="E32" s="486"/>
      <c r="F32" s="487"/>
      <c r="G32" s="434">
        <v>1</v>
      </c>
      <c r="H32" s="434">
        <v>2</v>
      </c>
      <c r="I32" s="434">
        <v>3</v>
      </c>
      <c r="J32" s="429">
        <v>4</v>
      </c>
      <c r="K32" s="434">
        <v>5</v>
      </c>
      <c r="L32" s="434">
        <v>6</v>
      </c>
      <c r="M32" s="434">
        <v>7</v>
      </c>
      <c r="N32" s="434">
        <v>8</v>
      </c>
      <c r="O32" s="434">
        <v>9</v>
      </c>
      <c r="P32" s="434">
        <v>10</v>
      </c>
      <c r="Q32" s="429">
        <v>11</v>
      </c>
      <c r="R32" s="434">
        <v>12</v>
      </c>
      <c r="S32" s="434">
        <v>13</v>
      </c>
      <c r="T32" s="434">
        <v>14</v>
      </c>
      <c r="U32" s="434">
        <v>15</v>
      </c>
      <c r="V32" s="434">
        <v>16</v>
      </c>
      <c r="W32" s="434">
        <v>17</v>
      </c>
      <c r="X32" s="429">
        <v>18</v>
      </c>
      <c r="Y32" s="434">
        <v>19</v>
      </c>
      <c r="Z32" s="434">
        <v>20</v>
      </c>
      <c r="AA32" s="434">
        <v>21</v>
      </c>
      <c r="AB32" s="434">
        <v>22</v>
      </c>
      <c r="AC32" s="434">
        <v>23</v>
      </c>
      <c r="AD32" s="434">
        <v>24</v>
      </c>
      <c r="AE32" s="429">
        <v>25</v>
      </c>
      <c r="AF32" s="434">
        <v>26</v>
      </c>
      <c r="AG32" s="434">
        <v>27</v>
      </c>
      <c r="AH32" s="434">
        <v>28</v>
      </c>
      <c r="AI32" s="434">
        <v>29</v>
      </c>
      <c r="AJ32" s="434">
        <v>30</v>
      </c>
      <c r="AK32" s="434">
        <v>31</v>
      </c>
      <c r="AL32" s="486"/>
      <c r="AM32" s="489"/>
    </row>
    <row r="33" spans="1:39" ht="15">
      <c r="A33" s="724"/>
      <c r="B33" s="65" t="s">
        <v>132</v>
      </c>
      <c r="C33" s="6"/>
      <c r="D33" s="6"/>
      <c r="E33" s="6"/>
      <c r="F33" s="6"/>
      <c r="G33" s="483"/>
      <c r="H33" s="483"/>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6"/>
      <c r="AM33" s="34"/>
    </row>
    <row r="34" spans="1:39" ht="15">
      <c r="A34" s="724"/>
      <c r="B34" s="67"/>
      <c r="C34" s="6"/>
      <c r="D34" s="6"/>
      <c r="E34" s="6"/>
      <c r="F34" s="6"/>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6"/>
      <c r="AM34" s="34"/>
    </row>
    <row r="35" spans="1:39" ht="15">
      <c r="A35" s="724"/>
      <c r="B35" s="69"/>
      <c r="C35" s="6"/>
      <c r="D35" s="6"/>
      <c r="E35" s="6"/>
      <c r="F35" s="6"/>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6"/>
      <c r="AM35" s="34"/>
    </row>
    <row r="36" spans="1:39" ht="15.75" thickBot="1">
      <c r="A36" s="732"/>
      <c r="B36" s="491"/>
      <c r="C36" s="37"/>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41"/>
      <c r="AM36" s="42"/>
    </row>
    <row r="37" spans="1:39" ht="15">
      <c r="A37" s="927" t="s">
        <v>10</v>
      </c>
      <c r="B37" s="485"/>
      <c r="C37" s="431">
        <v>1</v>
      </c>
      <c r="D37" s="430">
        <v>2</v>
      </c>
      <c r="E37" s="430">
        <v>3</v>
      </c>
      <c r="F37" s="430">
        <v>4</v>
      </c>
      <c r="G37" s="430">
        <v>5</v>
      </c>
      <c r="H37" s="430">
        <v>6</v>
      </c>
      <c r="I37" s="430">
        <v>7</v>
      </c>
      <c r="J37" s="431">
        <v>8</v>
      </c>
      <c r="K37" s="430">
        <v>9</v>
      </c>
      <c r="L37" s="430">
        <v>10</v>
      </c>
      <c r="M37" s="430">
        <v>11</v>
      </c>
      <c r="N37" s="430">
        <v>12</v>
      </c>
      <c r="O37" s="430">
        <v>13</v>
      </c>
      <c r="P37" s="430">
        <v>14</v>
      </c>
      <c r="Q37" s="431">
        <v>15</v>
      </c>
      <c r="R37" s="430">
        <v>16</v>
      </c>
      <c r="S37" s="430">
        <v>17</v>
      </c>
      <c r="T37" s="430">
        <v>18</v>
      </c>
      <c r="U37" s="430">
        <v>19</v>
      </c>
      <c r="V37" s="430">
        <v>20</v>
      </c>
      <c r="W37" s="430">
        <v>21</v>
      </c>
      <c r="X37" s="432">
        <v>22</v>
      </c>
      <c r="Y37" s="430">
        <v>23</v>
      </c>
      <c r="Z37" s="430">
        <v>24</v>
      </c>
      <c r="AA37" s="430">
        <v>25</v>
      </c>
      <c r="AB37" s="430">
        <v>26</v>
      </c>
      <c r="AC37" s="433">
        <v>27</v>
      </c>
      <c r="AD37" s="430">
        <v>28</v>
      </c>
      <c r="AE37" s="431">
        <v>29</v>
      </c>
      <c r="AF37" s="430">
        <v>30</v>
      </c>
      <c r="AG37" s="490"/>
      <c r="AH37" s="488"/>
      <c r="AI37" s="488"/>
      <c r="AJ37" s="488"/>
      <c r="AK37" s="488"/>
      <c r="AL37" s="488"/>
      <c r="AM37" s="489"/>
    </row>
    <row r="38" spans="1:39" ht="15">
      <c r="A38" s="724"/>
      <c r="B38" s="482" t="s">
        <v>131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481"/>
      <c r="AA38" s="481"/>
      <c r="AB38" s="481"/>
      <c r="AC38" s="114"/>
      <c r="AD38" s="114"/>
      <c r="AE38" s="114"/>
      <c r="AF38" s="114"/>
      <c r="AG38" s="3"/>
      <c r="AH38" s="3"/>
      <c r="AI38" s="3"/>
      <c r="AJ38" s="3"/>
      <c r="AK38" s="3"/>
      <c r="AL38" s="6"/>
      <c r="AM38" s="34"/>
    </row>
    <row r="39" spans="1:39" ht="15">
      <c r="A39" s="724"/>
      <c r="B39" s="67"/>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3"/>
      <c r="AH39" s="3"/>
      <c r="AI39" s="3"/>
      <c r="AJ39" s="3"/>
      <c r="AK39" s="3"/>
      <c r="AL39" s="6"/>
      <c r="AM39" s="34"/>
    </row>
    <row r="40" spans="1:39" ht="15">
      <c r="A40" s="724"/>
      <c r="B40" s="69"/>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3"/>
      <c r="AH40" s="3"/>
      <c r="AI40" s="3"/>
      <c r="AJ40" s="3"/>
      <c r="AK40" s="3"/>
      <c r="AL40" s="6"/>
      <c r="AM40" s="34"/>
    </row>
    <row r="41" spans="1:39" ht="15.75" thickBot="1">
      <c r="A41" s="732"/>
      <c r="B41" s="73"/>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7"/>
      <c r="AH41" s="37"/>
      <c r="AI41" s="37"/>
      <c r="AJ41" s="37"/>
      <c r="AK41" s="37"/>
      <c r="AL41" s="41"/>
      <c r="AM41" s="42"/>
    </row>
    <row r="42" spans="1:39" ht="15">
      <c r="A42" s="927" t="s">
        <v>11</v>
      </c>
      <c r="B42" s="485"/>
      <c r="C42" s="486"/>
      <c r="D42" s="487"/>
      <c r="E42" s="430">
        <v>1</v>
      </c>
      <c r="F42" s="430">
        <v>2</v>
      </c>
      <c r="G42" s="430">
        <v>3</v>
      </c>
      <c r="H42" s="430">
        <v>4</v>
      </c>
      <c r="I42" s="430">
        <v>5</v>
      </c>
      <c r="J42" s="431">
        <v>6</v>
      </c>
      <c r="K42" s="430">
        <v>7</v>
      </c>
      <c r="L42" s="430">
        <v>8</v>
      </c>
      <c r="M42" s="430">
        <v>9</v>
      </c>
      <c r="N42" s="430">
        <v>10</v>
      </c>
      <c r="O42" s="430">
        <v>11</v>
      </c>
      <c r="P42" s="430">
        <v>12</v>
      </c>
      <c r="Q42" s="431">
        <v>13</v>
      </c>
      <c r="R42" s="430">
        <v>14</v>
      </c>
      <c r="S42" s="430">
        <v>15</v>
      </c>
      <c r="T42" s="430">
        <v>16</v>
      </c>
      <c r="U42" s="430">
        <v>17</v>
      </c>
      <c r="V42" s="430">
        <v>18</v>
      </c>
      <c r="W42" s="430">
        <v>19</v>
      </c>
      <c r="X42" s="431">
        <v>20</v>
      </c>
      <c r="Y42" s="430">
        <v>21</v>
      </c>
      <c r="Z42" s="430">
        <v>22</v>
      </c>
      <c r="AA42" s="430">
        <v>23</v>
      </c>
      <c r="AB42" s="430">
        <v>24</v>
      </c>
      <c r="AC42" s="433">
        <v>25</v>
      </c>
      <c r="AD42" s="430">
        <v>26</v>
      </c>
      <c r="AE42" s="431">
        <v>27</v>
      </c>
      <c r="AF42" s="430">
        <v>28</v>
      </c>
      <c r="AG42" s="430">
        <v>29</v>
      </c>
      <c r="AH42" s="430">
        <v>30</v>
      </c>
      <c r="AI42" s="430">
        <v>31</v>
      </c>
      <c r="AJ42" s="488"/>
      <c r="AK42" s="488"/>
      <c r="AL42" s="486"/>
      <c r="AM42" s="489"/>
    </row>
    <row r="43" spans="1:39" ht="15">
      <c r="A43" s="724"/>
      <c r="B43" s="65"/>
      <c r="C43" s="6"/>
      <c r="D43" s="6"/>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3"/>
      <c r="AK43" s="3"/>
      <c r="AL43" s="6"/>
      <c r="AM43" s="34"/>
    </row>
    <row r="44" spans="1:39" ht="15">
      <c r="A44" s="724"/>
      <c r="B44" s="67"/>
      <c r="C44" s="6"/>
      <c r="D44" s="6"/>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3"/>
      <c r="AK44" s="3"/>
      <c r="AL44" s="6"/>
      <c r="AM44" s="34"/>
    </row>
    <row r="45" spans="1:39" ht="15">
      <c r="A45" s="724"/>
      <c r="B45" s="69"/>
      <c r="C45" s="6"/>
      <c r="D45" s="6"/>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3"/>
      <c r="AK45" s="3"/>
      <c r="AL45" s="6"/>
      <c r="AM45" s="34"/>
    </row>
    <row r="46" spans="1:39" ht="15.75" thickBot="1">
      <c r="A46" s="732"/>
      <c r="B46" s="73"/>
      <c r="C46" s="37"/>
      <c r="D46" s="37"/>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7"/>
      <c r="AK46" s="37"/>
      <c r="AL46" s="41"/>
      <c r="AM46" s="42"/>
    </row>
    <row r="48" spans="1:39" ht="15.75">
      <c r="A48"/>
      <c r="B48"/>
      <c r="C48"/>
      <c r="D48"/>
      <c r="E48"/>
      <c r="F48"/>
      <c r="G48"/>
      <c r="H48"/>
      <c r="I48"/>
      <c r="J48"/>
      <c r="K48"/>
      <c r="L48"/>
      <c r="M48"/>
      <c r="N48"/>
      <c r="O48"/>
      <c r="P48"/>
      <c r="Q48"/>
      <c r="R48"/>
      <c r="S48" s="46"/>
      <c r="T48" s="47"/>
      <c r="U48" s="47"/>
      <c r="V48" s="7"/>
      <c r="W48" s="7"/>
      <c r="X48" s="7"/>
      <c r="Y48" s="7"/>
      <c r="Z48" s="7"/>
      <c r="AA48" s="7"/>
      <c r="AB48" s="7"/>
      <c r="AC48" s="7"/>
      <c r="AD48" s="7"/>
      <c r="AE48" s="7"/>
      <c r="AF48" s="7"/>
      <c r="AG48" s="7"/>
      <c r="AH48" s="8"/>
      <c r="AI48" s="8"/>
      <c r="AJ48" s="8"/>
      <c r="AK48" s="8"/>
      <c r="AL48" s="8"/>
      <c r="AM48" s="8"/>
    </row>
    <row r="49" spans="1:39" ht="15.75">
      <c r="A49" s="479" t="s">
        <v>130</v>
      </c>
      <c r="B49" s="480"/>
      <c r="C49" s="480"/>
      <c r="D49" s="480"/>
      <c r="E49" s="480"/>
      <c r="F49" s="480"/>
      <c r="G49" s="480"/>
      <c r="H49" s="480"/>
      <c r="I49" s="480"/>
      <c r="J49"/>
      <c r="K49"/>
      <c r="L49"/>
      <c r="M49"/>
      <c r="N49"/>
      <c r="O49"/>
      <c r="P49"/>
      <c r="Q49"/>
      <c r="R49"/>
      <c r="S49" s="50"/>
      <c r="T49" s="50"/>
      <c r="U49" s="50"/>
      <c r="V49" s="9"/>
      <c r="W49" s="9"/>
      <c r="X49" s="9"/>
      <c r="Y49" s="9"/>
      <c r="Z49" s="9"/>
      <c r="AA49" s="9"/>
      <c r="AB49" s="9"/>
      <c r="AC49" s="9"/>
      <c r="AD49" s="9"/>
      <c r="AE49" s="10"/>
      <c r="AF49" s="10"/>
      <c r="AG49" s="10"/>
      <c r="AH49" s="9"/>
      <c r="AI49" s="9"/>
      <c r="AJ49" s="9"/>
      <c r="AK49" s="9"/>
      <c r="AL49" s="10"/>
      <c r="AM49" s="10"/>
    </row>
    <row r="50" spans="1:39" ht="15">
      <c r="A50"/>
      <c r="B50"/>
      <c r="C50"/>
      <c r="D50"/>
      <c r="E50"/>
      <c r="F50"/>
      <c r="G50"/>
      <c r="H50"/>
      <c r="I50"/>
      <c r="J50"/>
      <c r="K50"/>
      <c r="L50"/>
      <c r="M50"/>
      <c r="N50"/>
      <c r="O50"/>
      <c r="P50"/>
      <c r="Q50"/>
      <c r="R50"/>
      <c r="S50" s="51"/>
      <c r="T50" s="51"/>
      <c r="U50" s="51"/>
      <c r="V50" s="52"/>
      <c r="W50" s="9"/>
      <c r="X50" s="9"/>
      <c r="Y50" s="9"/>
      <c r="Z50" s="9"/>
      <c r="AA50" s="9"/>
      <c r="AB50" s="9"/>
      <c r="AC50" s="9"/>
      <c r="AD50" s="9"/>
      <c r="AE50" s="9"/>
      <c r="AF50" s="9"/>
      <c r="AG50" s="9"/>
      <c r="AH50" s="10"/>
      <c r="AI50" s="9"/>
      <c r="AJ50" s="9"/>
      <c r="AK50" s="9"/>
      <c r="AL50" s="10"/>
      <c r="AM50" s="10"/>
    </row>
    <row r="51" spans="1:39" ht="15.75">
      <c r="A51" s="416"/>
      <c r="B51" s="928" t="s">
        <v>116</v>
      </c>
      <c r="C51" s="929"/>
      <c r="D51" s="929"/>
      <c r="E51" s="929"/>
      <c r="F51" s="929"/>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c r="AD51" s="929"/>
      <c r="AE51" s="929"/>
      <c r="AF51" s="929"/>
      <c r="AG51" s="929"/>
      <c r="AH51" s="930"/>
      <c r="AI51" s="9"/>
      <c r="AJ51" s="9"/>
      <c r="AK51" s="9"/>
      <c r="AL51" s="10"/>
      <c r="AM51" s="10"/>
    </row>
    <row r="52" spans="1:39" ht="15.75">
      <c r="A52"/>
      <c r="B52" s="472" t="s">
        <v>117</v>
      </c>
      <c r="C52" s="473"/>
      <c r="D52" s="473"/>
      <c r="E52" s="473"/>
      <c r="F52" s="473"/>
      <c r="G52" s="473"/>
      <c r="H52" s="473"/>
      <c r="I52" s="473"/>
      <c r="J52" s="473"/>
      <c r="K52" s="473"/>
      <c r="L52" s="473"/>
      <c r="M52" s="473"/>
      <c r="N52" s="473"/>
      <c r="O52" s="473"/>
      <c r="P52" s="473"/>
      <c r="Q52" s="473"/>
      <c r="R52" s="473"/>
      <c r="S52" s="395"/>
      <c r="T52" s="395"/>
      <c r="U52" s="395"/>
      <c r="V52" s="395"/>
      <c r="W52" s="395"/>
      <c r="X52" s="395"/>
      <c r="Y52" s="395"/>
      <c r="Z52" s="395"/>
      <c r="AA52" s="395"/>
      <c r="AB52" s="395"/>
      <c r="AC52" s="395"/>
      <c r="AD52" s="395"/>
      <c r="AE52" s="395"/>
      <c r="AF52" s="395"/>
      <c r="AG52" s="474"/>
      <c r="AH52" s="475"/>
      <c r="AI52" s="9"/>
      <c r="AJ52" s="9"/>
      <c r="AK52" s="9"/>
      <c r="AL52" s="10"/>
      <c r="AM52" s="10"/>
    </row>
    <row r="53" spans="1:39" ht="15.75" customHeight="1">
      <c r="A53"/>
      <c r="B53" s="472" t="s">
        <v>118</v>
      </c>
      <c r="C53" s="473"/>
      <c r="D53" s="473"/>
      <c r="E53" s="473"/>
      <c r="F53" s="473"/>
      <c r="G53" s="473"/>
      <c r="H53" s="473"/>
      <c r="I53" s="473"/>
      <c r="J53" s="473"/>
      <c r="K53" s="473"/>
      <c r="L53" s="473"/>
      <c r="M53" s="473"/>
      <c r="N53" s="473"/>
      <c r="O53" s="473"/>
      <c r="P53" s="473"/>
      <c r="Q53" s="473"/>
      <c r="R53" s="473"/>
      <c r="S53" s="395"/>
      <c r="T53" s="395"/>
      <c r="U53" s="395"/>
      <c r="V53" s="395"/>
      <c r="W53" s="395"/>
      <c r="X53" s="395"/>
      <c r="Y53" s="395"/>
      <c r="Z53" s="395"/>
      <c r="AA53" s="395"/>
      <c r="AB53" s="395"/>
      <c r="AC53" s="395"/>
      <c r="AD53" s="395"/>
      <c r="AE53" s="395"/>
      <c r="AF53" s="395"/>
      <c r="AG53" s="395"/>
      <c r="AH53" s="476"/>
      <c r="AI53" s="9"/>
      <c r="AJ53" s="9"/>
      <c r="AK53" s="9"/>
      <c r="AL53" s="10"/>
      <c r="AM53" s="10"/>
    </row>
    <row r="54" spans="1:39" ht="15.75">
      <c r="A54"/>
      <c r="B54" s="472" t="s">
        <v>119</v>
      </c>
      <c r="C54" s="473"/>
      <c r="D54" s="473"/>
      <c r="E54" s="473"/>
      <c r="F54" s="473"/>
      <c r="G54" s="473"/>
      <c r="H54" s="473"/>
      <c r="I54" s="473"/>
      <c r="J54" s="473"/>
      <c r="K54" s="473"/>
      <c r="L54" s="473"/>
      <c r="M54" s="473"/>
      <c r="N54" s="473"/>
      <c r="O54" s="473"/>
      <c r="P54" s="473"/>
      <c r="Q54" s="473"/>
      <c r="R54" s="473"/>
      <c r="S54" s="395"/>
      <c r="T54" s="395"/>
      <c r="U54" s="395"/>
      <c r="V54" s="395"/>
      <c r="W54" s="395"/>
      <c r="X54" s="395"/>
      <c r="Y54" s="395"/>
      <c r="Z54" s="395"/>
      <c r="AA54" s="395"/>
      <c r="AB54" s="395"/>
      <c r="AC54" s="395"/>
      <c r="AD54" s="395"/>
      <c r="AE54" s="395"/>
      <c r="AF54" s="395"/>
      <c r="AG54" s="395"/>
      <c r="AH54" s="476"/>
      <c r="AI54" s="9"/>
      <c r="AJ54" s="9"/>
      <c r="AK54" s="9"/>
      <c r="AL54" s="9"/>
      <c r="AM54" s="10"/>
    </row>
    <row r="55" spans="1:39" ht="15.75">
      <c r="A55"/>
      <c r="B55" s="472" t="s">
        <v>120</v>
      </c>
      <c r="C55" s="473"/>
      <c r="D55" s="473"/>
      <c r="E55" s="473"/>
      <c r="F55" s="473"/>
      <c r="G55" s="473"/>
      <c r="H55" s="473"/>
      <c r="I55" s="473"/>
      <c r="J55" s="473"/>
      <c r="K55" s="473"/>
      <c r="L55" s="473"/>
      <c r="M55" s="473"/>
      <c r="N55" s="473"/>
      <c r="O55" s="473"/>
      <c r="P55" s="473"/>
      <c r="Q55" s="473"/>
      <c r="R55" s="473"/>
      <c r="S55" s="395"/>
      <c r="T55" s="395"/>
      <c r="U55" s="395"/>
      <c r="V55" s="395"/>
      <c r="W55" s="395"/>
      <c r="X55" s="395"/>
      <c r="Y55" s="395"/>
      <c r="Z55" s="395"/>
      <c r="AA55" s="395"/>
      <c r="AB55" s="395"/>
      <c r="AC55" s="395"/>
      <c r="AD55" s="395"/>
      <c r="AE55" s="395"/>
      <c r="AF55" s="395"/>
      <c r="AG55" s="395"/>
      <c r="AH55" s="476"/>
      <c r="AI55" s="9"/>
      <c r="AJ55" s="9"/>
      <c r="AK55" s="9"/>
      <c r="AL55" s="10"/>
      <c r="AM55" s="10"/>
    </row>
    <row r="56" spans="1:39" ht="15.75">
      <c r="A56"/>
      <c r="B56" s="472" t="s">
        <v>121</v>
      </c>
      <c r="C56" s="473"/>
      <c r="D56" s="473"/>
      <c r="E56" s="473"/>
      <c r="F56" s="473"/>
      <c r="G56" s="473"/>
      <c r="H56" s="473"/>
      <c r="I56" s="473"/>
      <c r="J56" s="473"/>
      <c r="K56" s="473"/>
      <c r="L56" s="473"/>
      <c r="M56" s="473"/>
      <c r="N56" s="473"/>
      <c r="O56" s="473"/>
      <c r="P56" s="473"/>
      <c r="Q56" s="473"/>
      <c r="R56" s="473"/>
      <c r="S56" s="395"/>
      <c r="T56" s="395"/>
      <c r="U56" s="395"/>
      <c r="V56" s="395"/>
      <c r="W56" s="395"/>
      <c r="X56" s="395"/>
      <c r="Y56" s="395"/>
      <c r="Z56" s="395"/>
      <c r="AA56" s="395"/>
      <c r="AB56" s="395"/>
      <c r="AC56" s="395"/>
      <c r="AD56" s="395"/>
      <c r="AE56" s="395"/>
      <c r="AF56" s="395"/>
      <c r="AG56" s="395"/>
      <c r="AH56" s="476"/>
      <c r="AI56" s="9"/>
      <c r="AJ56" s="9"/>
      <c r="AK56" s="9"/>
      <c r="AL56" s="10"/>
      <c r="AM56" s="10"/>
    </row>
    <row r="57" spans="1:39" ht="15.75">
      <c r="A57"/>
      <c r="B57" s="472" t="s">
        <v>122</v>
      </c>
      <c r="C57" s="473"/>
      <c r="D57" s="473"/>
      <c r="E57" s="473"/>
      <c r="F57" s="473"/>
      <c r="G57" s="473"/>
      <c r="H57" s="473"/>
      <c r="I57" s="473"/>
      <c r="J57" s="473"/>
      <c r="K57" s="473"/>
      <c r="L57" s="473"/>
      <c r="M57" s="473"/>
      <c r="N57" s="473"/>
      <c r="O57" s="473"/>
      <c r="P57" s="473"/>
      <c r="Q57" s="473"/>
      <c r="R57" s="473"/>
      <c r="S57" s="395"/>
      <c r="T57" s="395"/>
      <c r="U57" s="395"/>
      <c r="V57" s="395"/>
      <c r="W57" s="395"/>
      <c r="X57" s="395"/>
      <c r="Y57" s="395"/>
      <c r="Z57" s="395"/>
      <c r="AA57" s="395"/>
      <c r="AB57" s="395"/>
      <c r="AC57" s="395"/>
      <c r="AD57" s="395"/>
      <c r="AE57" s="395"/>
      <c r="AF57" s="395"/>
      <c r="AG57" s="395"/>
      <c r="AH57" s="476"/>
      <c r="AI57" s="9"/>
      <c r="AJ57" s="9"/>
      <c r="AK57" s="9"/>
      <c r="AL57" s="10"/>
      <c r="AM57" s="10"/>
    </row>
    <row r="58" spans="1:39" ht="15.75">
      <c r="A58"/>
      <c r="B58" s="472" t="s">
        <v>123</v>
      </c>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476"/>
      <c r="AI58" s="9"/>
      <c r="AJ58" s="9"/>
      <c r="AK58" s="9"/>
      <c r="AL58" s="10"/>
      <c r="AM58" s="10"/>
    </row>
    <row r="59" spans="1:39" ht="15.75">
      <c r="A59"/>
      <c r="B59" s="472" t="s">
        <v>124</v>
      </c>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476"/>
      <c r="AI59" s="9"/>
      <c r="AJ59" s="9"/>
      <c r="AK59" s="9"/>
      <c r="AL59" s="10"/>
      <c r="AM59" s="10"/>
    </row>
    <row r="60" spans="1:39" ht="15.75">
      <c r="A60" s="736"/>
      <c r="B60" s="472" t="s">
        <v>125</v>
      </c>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476"/>
      <c r="AI60" s="9"/>
      <c r="AJ60" s="9"/>
      <c r="AK60" s="9"/>
      <c r="AL60" s="9"/>
      <c r="AM60" s="9"/>
    </row>
    <row r="61" spans="1:39" ht="15.75">
      <c r="A61" s="736"/>
      <c r="B61" s="472" t="s">
        <v>126</v>
      </c>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476"/>
      <c r="AI61" s="9"/>
      <c r="AJ61" s="9"/>
      <c r="AK61" s="9"/>
      <c r="AL61" s="10"/>
      <c r="AM61" s="10"/>
    </row>
    <row r="62" spans="1:39" ht="15.75">
      <c r="A62" s="736"/>
      <c r="B62" s="472" t="s">
        <v>127</v>
      </c>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476"/>
      <c r="AI62" s="9"/>
      <c r="AJ62" s="9"/>
      <c r="AK62" s="9"/>
      <c r="AL62" s="10"/>
      <c r="AM62" s="10"/>
    </row>
    <row r="63" spans="1:39" ht="15.75">
      <c r="A63" s="736"/>
      <c r="B63" s="472" t="s">
        <v>128</v>
      </c>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476"/>
      <c r="AI63" s="9"/>
      <c r="AJ63" s="9"/>
      <c r="AK63" s="9"/>
      <c r="AL63" s="10"/>
      <c r="AM63" s="10"/>
    </row>
    <row r="64" spans="1:39" ht="15.75">
      <c r="A64" s="736"/>
      <c r="B64" s="477" t="s">
        <v>129</v>
      </c>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478"/>
      <c r="AI64" s="9"/>
      <c r="AJ64" s="9"/>
      <c r="AK64" s="9"/>
      <c r="AL64" s="10"/>
      <c r="AM64" s="10"/>
    </row>
    <row r="65" spans="1:39" ht="15">
      <c r="A65" s="736"/>
      <c r="B65" s="7"/>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10"/>
      <c r="AM65" s="10"/>
    </row>
    <row r="66" spans="1:39" ht="15">
      <c r="A66" s="736"/>
      <c r="B66" s="7"/>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10"/>
      <c r="AM66" s="10"/>
    </row>
    <row r="67" spans="1:39" ht="15">
      <c r="A67" s="736"/>
      <c r="B67" s="7"/>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c r="AH67" s="9"/>
      <c r="AI67" s="9"/>
      <c r="AJ67" s="9"/>
      <c r="AK67" s="9"/>
      <c r="AL67" s="10"/>
      <c r="AM67" s="10"/>
    </row>
    <row r="68" spans="1:39" ht="15">
      <c r="A68" s="73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9"/>
      <c r="AH68" s="9"/>
      <c r="AI68" s="9"/>
      <c r="AJ68" s="10"/>
      <c r="AK68" s="9"/>
      <c r="AL68" s="10"/>
      <c r="AM68" s="10"/>
    </row>
    <row r="69" spans="1:39" ht="15">
      <c r="A69" s="736"/>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10"/>
      <c r="AH69" s="10"/>
      <c r="AI69" s="10"/>
      <c r="AJ69" s="10"/>
      <c r="AK69" s="10"/>
      <c r="AL69" s="10"/>
      <c r="AM69" s="10"/>
    </row>
    <row r="70" spans="1:39" ht="15">
      <c r="A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8"/>
      <c r="AI70" s="8"/>
      <c r="AJ70" s="8"/>
      <c r="AK70" s="8"/>
      <c r="AL70" s="8"/>
      <c r="AM70" s="8"/>
    </row>
    <row r="71" spans="1:39" ht="15">
      <c r="A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8"/>
      <c r="AI71" s="8"/>
      <c r="AJ71" s="8"/>
      <c r="AK71" s="8"/>
      <c r="AL71" s="8"/>
      <c r="AM71" s="8"/>
    </row>
    <row r="72" spans="1:39" ht="15">
      <c r="A72" s="7"/>
      <c r="AG72" s="7"/>
      <c r="AH72" s="8"/>
      <c r="AI72" s="8"/>
      <c r="AJ72" s="8"/>
      <c r="AK72" s="8"/>
      <c r="AL72" s="8"/>
      <c r="AM72" s="8"/>
    </row>
    <row r="73" spans="1:39" ht="15">
      <c r="A73" s="7"/>
      <c r="AG73" s="7"/>
      <c r="AH73" s="8"/>
      <c r="AI73" s="8"/>
      <c r="AJ73" s="8"/>
      <c r="AK73" s="8"/>
      <c r="AL73" s="8"/>
      <c r="AM73" s="8"/>
    </row>
  </sheetData>
  <sheetProtection/>
  <mergeCells count="18">
    <mergeCell ref="A68:A69"/>
    <mergeCell ref="A60:A61"/>
    <mergeCell ref="A62:A63"/>
    <mergeCell ref="A64:A65"/>
    <mergeCell ref="A66:A67"/>
    <mergeCell ref="B51:AH51"/>
    <mergeCell ref="A42:A46"/>
    <mergeCell ref="A37:A41"/>
    <mergeCell ref="A27:A31"/>
    <mergeCell ref="A32:A36"/>
    <mergeCell ref="A4:A6"/>
    <mergeCell ref="A9:A12"/>
    <mergeCell ref="A2:A3"/>
    <mergeCell ref="A23:A24"/>
    <mergeCell ref="A25:A26"/>
    <mergeCell ref="A17:A18"/>
    <mergeCell ref="A19:A22"/>
    <mergeCell ref="A13:A16"/>
  </mergeCells>
  <printOptions gridLines="1" horizontalCentered="1" verticalCentered="1"/>
  <pageMargins left="0.45" right="0.2" top="1.14" bottom="0.395833333333333" header="0.32" footer="0.3"/>
  <pageSetup horizontalDpi="600" verticalDpi="600" orientation="landscape" paperSize="9" scale="87" r:id="rId4"/>
  <headerFooter>
    <oddHeader>&amp;L&amp;G&amp;C&amp;"-,Bold"&amp;16COSCAP - South Asia
Annual Technical Assistance Programme - 2009 (Tentative)</oddHeader>
    <oddFooter xml:space="preserve">&amp;LPage : &amp;P&amp;C&amp;D&amp;RCOSCAP - South Asia </oddFooter>
  </headerFooter>
  <rowBreaks count="2" manualBreakCount="2">
    <brk id="36" max="38" man="1"/>
    <brk id="65" max="38"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HMC Nimalsiri</dc:creator>
  <cp:keywords/>
  <dc:description/>
  <cp:lastModifiedBy>COSCAP-South Asia</cp:lastModifiedBy>
  <cp:lastPrinted>2009-07-21T05:54:37Z</cp:lastPrinted>
  <dcterms:created xsi:type="dcterms:W3CDTF">2009-01-01T10:07:59Z</dcterms:created>
  <dcterms:modified xsi:type="dcterms:W3CDTF">2009-07-27T08:58:28Z</dcterms:modified>
  <cp:category/>
  <cp:version/>
  <cp:contentType/>
  <cp:contentStatus/>
</cp:coreProperties>
</file>